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95" windowWidth="11340" windowHeight="5775" tabRatio="694"/>
  </bookViews>
  <sheets>
    <sheet name="табл4" sheetId="45" r:id="rId1"/>
    <sheet name="Лист1" sheetId="46" r:id="rId2"/>
    <sheet name="Лист2" sheetId="47" r:id="rId3"/>
    <sheet name="Лист3" sheetId="48" r:id="rId4"/>
  </sheets>
  <definedNames>
    <definedName name="_xlnm.Print_Titles" localSheetId="0">табл4!$6:$7</definedName>
    <definedName name="_xlnm.Print_Area" localSheetId="0">табл4!$A$1:$L$93</definedName>
  </definedNames>
  <calcPr calcId="145621"/>
</workbook>
</file>

<file path=xl/calcChain.xml><?xml version="1.0" encoding="utf-8"?>
<calcChain xmlns="http://schemas.openxmlformats.org/spreadsheetml/2006/main">
  <c r="I31" i="45" l="1"/>
  <c r="D73" i="45" l="1"/>
  <c r="D72" i="45"/>
  <c r="D70" i="45"/>
  <c r="D67" i="45"/>
  <c r="D64" i="45"/>
  <c r="D58" i="45"/>
  <c r="D61" i="45"/>
  <c r="D40" i="45"/>
  <c r="D49" i="45"/>
  <c r="D55" i="45"/>
  <c r="I28" i="45"/>
  <c r="I12" i="45" l="1"/>
  <c r="D43" i="45" l="1"/>
  <c r="D31" i="45" s="1"/>
  <c r="D52" i="45"/>
  <c r="D46" i="45"/>
  <c r="D28" i="45" l="1"/>
  <c r="D11" i="45"/>
  <c r="L9" i="45"/>
  <c r="L11" i="45"/>
  <c r="L31" i="45"/>
  <c r="L12" i="45" s="1"/>
  <c r="L28" i="45"/>
  <c r="L14" i="45"/>
  <c r="L13" i="45"/>
  <c r="L10" i="45"/>
  <c r="K31" i="45"/>
  <c r="K12" i="45" s="1"/>
  <c r="K28" i="45"/>
  <c r="K9" i="45" s="1"/>
  <c r="K14" i="45"/>
  <c r="K13" i="45"/>
  <c r="K11" i="45"/>
  <c r="K10" i="45"/>
  <c r="G28" i="45" l="1"/>
  <c r="G9" i="45" s="1"/>
  <c r="H31" i="45" l="1"/>
  <c r="H12" i="45" l="1"/>
  <c r="G31" i="45"/>
  <c r="G12" i="45" s="1"/>
  <c r="F31" i="45" l="1"/>
  <c r="F28" i="45" l="1"/>
  <c r="J28" i="45"/>
  <c r="J9" i="45" s="1"/>
  <c r="H28" i="45"/>
  <c r="H9" i="45" s="1"/>
  <c r="E9" i="45" l="1"/>
  <c r="J31" i="45" l="1"/>
  <c r="F46" i="45" l="1"/>
  <c r="F64" i="45" l="1"/>
  <c r="E28" i="45" l="1"/>
  <c r="E14" i="45" l="1"/>
  <c r="E13" i="45"/>
  <c r="E12" i="45"/>
  <c r="E11" i="45"/>
  <c r="J14" i="45"/>
  <c r="I14" i="45"/>
  <c r="H14" i="45"/>
  <c r="G14" i="45"/>
  <c r="F14" i="45"/>
  <c r="J13" i="45"/>
  <c r="I13" i="45"/>
  <c r="H13" i="45"/>
  <c r="G13" i="45"/>
  <c r="F13" i="45"/>
  <c r="J12" i="45"/>
  <c r="D12" i="45" s="1"/>
  <c r="F12" i="45"/>
  <c r="J11" i="45"/>
  <c r="I11" i="45"/>
  <c r="H11" i="45"/>
  <c r="G11" i="45"/>
  <c r="F11" i="45"/>
  <c r="J10" i="45"/>
  <c r="I10" i="45"/>
  <c r="H10" i="45"/>
  <c r="G10" i="45"/>
  <c r="F10" i="45"/>
  <c r="I9" i="45"/>
  <c r="D9" i="45" s="1"/>
  <c r="F9" i="45"/>
  <c r="E10" i="45"/>
  <c r="E70" i="45" l="1"/>
  <c r="D93" i="45" l="1"/>
  <c r="D92" i="45"/>
  <c r="D91" i="45"/>
  <c r="D90" i="45"/>
  <c r="D89" i="45"/>
  <c r="D88" i="45"/>
  <c r="D87" i="45"/>
  <c r="D86" i="45"/>
  <c r="D85" i="45"/>
  <c r="D84" i="45"/>
  <c r="D83" i="45"/>
  <c r="D82" i="45"/>
  <c r="D81" i="45"/>
  <c r="D80" i="45"/>
  <c r="D79" i="45"/>
  <c r="D78" i="45"/>
  <c r="D77" i="45"/>
  <c r="D76" i="45"/>
  <c r="D75" i="45"/>
  <c r="D74" i="45"/>
  <c r="D71" i="45"/>
  <c r="D69" i="45"/>
  <c r="D68" i="45"/>
  <c r="D66" i="45"/>
  <c r="D65" i="45"/>
  <c r="D54" i="45"/>
  <c r="D30" i="45" s="1"/>
  <c r="D29" i="45" l="1"/>
  <c r="D56" i="45" l="1"/>
  <c r="D32" i="45" s="1"/>
  <c r="D57" i="45"/>
  <c r="D33" i="45" s="1"/>
  <c r="D13" i="45" l="1"/>
  <c r="D10" i="45"/>
  <c r="D14" i="45"/>
</calcChain>
</file>

<file path=xl/sharedStrings.xml><?xml version="1.0" encoding="utf-8"?>
<sst xmlns="http://schemas.openxmlformats.org/spreadsheetml/2006/main" count="357" uniqueCount="165">
  <si>
    <t>в том числе:</t>
  </si>
  <si>
    <t>Статус</t>
  </si>
  <si>
    <t xml:space="preserve">Основное мероприятие 1.1 </t>
  </si>
  <si>
    <t xml:space="preserve">Основное мероприятие 1.2 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</si>
  <si>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</si>
  <si>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</si>
  <si>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</si>
  <si>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</si>
  <si>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</si>
  <si>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</si>
  <si>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</si>
  <si>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ПОДПРОГРАММА 1</t>
  </si>
  <si>
    <t>ОСНОВНОЕ МЕРОПРИЯТИЕ 1</t>
  </si>
  <si>
    <t>Основное 
мероприятие 1.1</t>
  </si>
  <si>
    <t>Основное 
мероприятие 1.2</t>
  </si>
  <si>
    <t>МУНИЦИПАЛЬНАЯ ПРОГРАММА</t>
  </si>
  <si>
    <t xml:space="preserve">Наименование муниципальной программы, подпрограммы, основного мероприятия </t>
  </si>
  <si>
    <t>Оценка расходов по годам реализации муниципальной программы, тыс. руб.</t>
  </si>
  <si>
    <t>Организационно-методическое и консультационное сопровождение разработки документов стратегического планирования.</t>
  </si>
  <si>
    <t>Совершенствование правовой базы и снижение административных барьеров для эффективного развития малого и среднего предпринимательства</t>
  </si>
  <si>
    <t>Основное 
мероприятие 1.3</t>
  </si>
  <si>
    <t>Основное 
мероприятие 1.4</t>
  </si>
  <si>
    <t>Отдел экономического развития</t>
  </si>
  <si>
    <t xml:space="preserve">Основное мероприятие 1.3 </t>
  </si>
  <si>
    <t>Основное мероприятие 1.4</t>
  </si>
  <si>
    <t xml:space="preserve">АНО "Подгоренский ЦПП"                    Отдел экономического развития </t>
  </si>
  <si>
    <t>всего по программе</t>
  </si>
  <si>
    <t xml:space="preserve">юридические лица </t>
  </si>
  <si>
    <t>Основное мероприятие 1.5</t>
  </si>
  <si>
    <t xml:space="preserve"> 
Основное мероприятие 1.5</t>
  </si>
  <si>
    <t>Основное мероприятие 1.6</t>
  </si>
  <si>
    <t>Улучшение торгового обслуживания сельского населения Подгоренского муниципального района.</t>
  </si>
  <si>
    <t>Основное мероприятие 1.7</t>
  </si>
  <si>
    <t>Основное мероприятие 1.8</t>
  </si>
  <si>
    <t>Защита прав потребителей</t>
  </si>
  <si>
    <t xml:space="preserve"> Мероприятие 1.8.1</t>
  </si>
  <si>
    <t>Мероприятие 1.8.2</t>
  </si>
  <si>
    <t>Организация и проведение конференций, «круглых столов», совещаний, конкурсов профессионального мастерства, семинаров по вопросам защиты прав потребителей для руководителей и специалистов хозяйствующих субъектов, осуществляющих деятельность в сфере торговли, а также населения.</t>
  </si>
  <si>
    <t>Разработка и издание для потребителей информационно-справочных, печатных материалов по вопросам защиты прав потребителей в сфере торговли на территории Подгоренского муниципального района.</t>
  </si>
  <si>
    <t>Мероприятие 1.8.1</t>
  </si>
  <si>
    <t xml:space="preserve">«Развитие  предпринимательства и торговли  в Подгоренском муниципальном районе» </t>
  </si>
  <si>
    <t>2019
(первый год реализации)</t>
  </si>
  <si>
    <t>2020
(второй год реализации)</t>
  </si>
  <si>
    <t xml:space="preserve">2021
(третий год реализации) </t>
  </si>
  <si>
    <t>2022
(четвёртый год реализации)</t>
  </si>
  <si>
    <t>2023
(пятый год реализации)</t>
  </si>
  <si>
    <t>2024
(шестой год реализации)</t>
  </si>
  <si>
    <t>Наименование основного мероприятия муниципальной программы, подпрограммы, основного мероприятия подпрограммы</t>
  </si>
  <si>
    <t>Наименование мероприятия/содержание основного мероприятия</t>
  </si>
  <si>
    <t>Срок реализации</t>
  </si>
  <si>
    <t>Исполнитель</t>
  </si>
  <si>
    <t>Ожидаемый результат реализации основного мероприятия /мероприятия</t>
  </si>
  <si>
    <t>«Развитие предпринимательства и торговли в Подгоренском муниципальном районе»</t>
  </si>
  <si>
    <t>Отдел экономического развития                                                 АНО "Подгоренский ЦПП"</t>
  </si>
  <si>
    <t>2019-2024 гг.</t>
  </si>
  <si>
    <t xml:space="preserve">увеличение объёма инвестиций в основной капитал (за исключением бюджетных средств) в расчёте на 1 жителя к 2024 году до 21,7 руб.;
- увеличение числа субъектов МСП в расчете на 10 тыс. человек населения, 227 ед.
- увеличение среднесписочной численности работников малых и микропредприятий до 1858 ед.;
- увеличение количества и качества предоставляемых консультационных услуг до 1150 ед.
</t>
  </si>
  <si>
    <t xml:space="preserve">Соответствие документов стратегического планирования Подгоренского муниципального района федеральной и региональной нормативно – правовой базе.
</t>
  </si>
  <si>
    <t>Разработка и корректировка документов стратегического планирования.</t>
  </si>
  <si>
    <t>Реализация государственной политики поддержки и развития субъектов МСП в Подгоренском муниципальном районе, направленной на создание благоприятной среды для активизации предпринимательской деятельности и решение задач социально-экономического развития района.</t>
  </si>
  <si>
    <t>Сокращение административных барьеров для малого и среднего предпринимательства.
Укрепление социального статуса предпринимателя, повышение престижа и формирование позитивного отношения населения к малому и среднему предпринимательству.  Расширение доступа предпринимателей к ресурсной поддержке (финансово-кредитной и имущественной) путем создания механизма предоставления муниципальной поддержки.  Обеспечение развития инфраструктуры поддержки МСП на территории Подгоренского муниципального района. 
Повышение профессионализма кадров в предпринимательской среде, а также руководителей и работников предприятий инфраструктуры поддержки МСП, муниципальных служащих, занимающихся вопросами развития и поддержки предпринимательства в районе.
Создание новых рабочих мест.  Улучшение торгового обслуживания населения Подгоренского муниципального района Воронежской области, проживающего в сельской местности.
 Совершенствование системы защиты прав потребителей в Воронежской области, включая качество и безопасность пищевых продуктов.</t>
  </si>
  <si>
    <t>Подготовка предложений к проектам правовых актов органов местного самоуправления Подгоренского муниципального района, затрагивающим деятельность малого и среднего предпринимательства, а также внесение изменений и дополнений в действующие правовые акты органов местного самоуправления, позволяющих снизить административные барьеры для субъектов малого и среднего предпринимательства.</t>
  </si>
  <si>
    <t>Реализация мероприятия - внесение изменений в существующие правовые акты органов местного самоуправления Подгоренского муниципального района, затрагивающие предпринимательскую деятельность и принятие новых правовых актов органов местного самоуправления Подгоренского муниципального района, направленных на поддержку и развитие малого и среднего предпринимательства. Выявление и устранение административных барьеров, затрудняющих работу малых и средних предприятий в Подгоренском муниципальном районе.</t>
  </si>
  <si>
    <t>Реализация мероприятия – подготовка и всестороннее освещение мероприятий по подготовке и проведению конкурсов в средствах массовой информации.</t>
  </si>
  <si>
    <t>Развитие системы консультационного обслуживания субъектов малого и среднего предпринимательства</t>
  </si>
  <si>
    <t>Увеличение числа субъектов малого предпринимательства</t>
  </si>
  <si>
    <t>Поддержка субъектов малого предпринимательства, развитие бизнеса, модернизация производства</t>
  </si>
  <si>
    <t>Повышение качества жизни населения, проживающего в отдаленных и малонаселенных пунктах, за счет гарантированного обеспечения товарами и услугами повседневного спроса.</t>
  </si>
  <si>
    <t>Приобретение администрацией Подгоренского  муниципального района специализированного автотранспорта для торгового обслуживания сельского населения, проживающего в отдаленных и малонаселенных пунктах.  Порядок использования специализированного автотранспорта, в том числе путем передачи во временное пользование хозяйствующим субъектам, осуществляющим торговое обслуживание, устанавливается администрацией Подгоренского муниципального района.</t>
  </si>
  <si>
    <t>Информирование представителей общественных организаций, руководителей и специалистов хозяйствующих субъектов, осуществляющих деятельность в сфере потребительского рынка, населения, обмен положительным опытом.</t>
  </si>
  <si>
    <t>Подготовка и организация публичных мероприятий; проведение конференций, семинаров, совещаний, круглых столов по вопросам защиты прав потребителей</t>
  </si>
  <si>
    <t>Разработка и издание для потребителей информационно-справочных, печатных материалов по вопросам защиты прав потребителей в сфере оказания услуг на потребительском рынке.</t>
  </si>
  <si>
    <t>Повышение уровня правовой грамотности и информированности в сфере защиты прав потребителей населения Подгоренского муниципального района Воронежской области.</t>
  </si>
  <si>
    <t>Наименование муниципальной программы, подпрограммы, основного мероприятия, показателя (индикатора)</t>
  </si>
  <si>
    <t>N п/п</t>
  </si>
  <si>
    <t>Единицы измерения</t>
  </si>
  <si>
    <t>Значения показателя (индикатора) по годам реализациимуниципальной программы</t>
  </si>
  <si>
    <t>МУНИЦИПАЛЬНАЯ ПРОГРАММА «Развитие экономики района» на 2019-2024 гг.</t>
  </si>
  <si>
    <t xml:space="preserve">Объем инвестиций в основной капитал (за исключением бюджетных средств) в расчете на 1 жителя </t>
  </si>
  <si>
    <t>руб.</t>
  </si>
  <si>
    <t>ПОДПРОГРАММА 1 «Развитие предпринимательства и торговли в Подгоренском муниципальном районе»</t>
  </si>
  <si>
    <t>Основное мероприятие 1.1 Совершенствование правовой базы и снижение административных барьеров для эффективного развития малого и среднего предпринимательства</t>
  </si>
  <si>
    <t>Отношение среднесписочной численности работников малых и микро предприятий к численности населения</t>
  </si>
  <si>
    <t>%</t>
  </si>
  <si>
    <t>Среднесписочная численность работников малых и микропредприятий предприятий</t>
  </si>
  <si>
    <t>Чел.</t>
  </si>
  <si>
    <t>Увеличение количества и качества предоставляемых консультационных услуг</t>
  </si>
  <si>
    <t>Ед.</t>
  </si>
  <si>
    <t>Количество субъектов малого и среднего предпринимательства, получивших муниципальную поддержку.</t>
  </si>
  <si>
    <t>Количество вновь созданных рабочих мест (включая вновь зарегистрированных индивидуальных  предпринимателей) субъектами малого и среднего предпринимательства, получившими муниципальную поддержку</t>
  </si>
  <si>
    <t>Количество вновь созданных рабочих мест (включая вновь зарегистрированных индивидуальных  предпринимателей) субъектами малого и среднего предпринимательства, получившими муниципальную поддержку.</t>
  </si>
  <si>
    <t>Основное мероприятие 1.7 Улучшение торгового обслуживания сельского населения Подгоренского муниципального района.</t>
  </si>
  <si>
    <t>Доля сельского населения отдаленных и малонаселенных пунктов Подгоренского муниципального района, обеспеченного услугами торговли в общей численности жителей указанных населенных пунктов.</t>
  </si>
  <si>
    <t>Основное мероприятие 1.8 Защита прав потребителей.</t>
  </si>
  <si>
    <t>Количество справочно-информационных материалов по вопросам защиты прав потребителей, размещенных в средствах массовой информации и на информационных ресурсах в сети Интернет, единиц.</t>
  </si>
  <si>
    <t>1.1</t>
  </si>
  <si>
    <t>1.2</t>
  </si>
  <si>
    <t>1.3</t>
  </si>
  <si>
    <t>1.4.1</t>
  </si>
  <si>
    <t>1.4.2</t>
  </si>
  <si>
    <t>1.5.1</t>
  </si>
  <si>
    <t>1.5.2</t>
  </si>
  <si>
    <t>1.6.1</t>
  </si>
  <si>
    <t>1.6.2</t>
  </si>
  <si>
    <t>1.7.1</t>
  </si>
  <si>
    <t>1.7.2</t>
  </si>
  <si>
    <t>1.8</t>
  </si>
  <si>
    <t xml:space="preserve">Алгоритм расчета показателя (индикатора), источники данных для расчета показателя (индикатора)
</t>
  </si>
  <si>
    <t xml:space="preserve">Орган, ответственный за расчёт и достоверность показателя (индикатора)
</t>
  </si>
  <si>
    <t>отдел экономического развития администрации Подгоренского муниципального района</t>
  </si>
  <si>
    <t>Показатель определяется как отношение объёма предоставленных АНО «Подгоренский центр поддержки предпринимательства» услуг за отчётный год к предыдущему году.</t>
  </si>
  <si>
    <t xml:space="preserve">Показатель определяется как отношение объема инвестиций в основной капитал муниципального района к фактической численности населения муниципального района.
           Расчёт показателя осуществляется по формуле:
Идн = Иок / Ч,           где:
Идн - объём инвестиций в основной капитал в расчёте на душу населения, руб;
Иок - объём инвестиций в основной капитал (по крупным и средним предприятиям);
Ч - среднегодовая численность населения муниципального района, чел.
</t>
  </si>
  <si>
    <t>Показатель рассчитывается на основании данных мониторинга за деятельностью субъектов МСП, получивших поддержку.</t>
  </si>
  <si>
    <t xml:space="preserve">Дж = Кж /Чн * 100 %,
где:
Дж - доля жителей отдаленных и малонаселенных пунктов, обеспеченных торговым обслуживанием, процентов;
Кж – количество жителей отдаленных и малонаселенных пунктов, обеспеченных торговым обслуживанием, человек;
Чн – численность населения отдаленных и малонаселенных пунктов, человек.
</t>
  </si>
  <si>
    <t>Показатель рассчитывается как отношение среднесписочной численности работников малых и микро предприятий к численности населения на конец года. Численность работников малых и микро предприятий определяется на основании данных МИ ФНС.</t>
  </si>
  <si>
    <t>Численность работников малых и микро предприятий определяется на основании данных МИ ФНС.</t>
  </si>
  <si>
    <t xml:space="preserve">   
где: S=M1+M2+....+Mn
 S - общее количество справочно-информационных материалов по вопросам защиты прав потребителей, размещенных в средствах массовой информации и на информационных ресурсах в сети Интернет, единиц;
Мn - количество размещенных справочно-информационных материалов в средствах массовой информации и на информационных ресурсах в сети Интернет, единиц.
</t>
  </si>
  <si>
    <t>Количество субъектов малого и среднего предпринимательства, получивших муниципальную поддержку</t>
  </si>
  <si>
    <t>Количество жителей отдаленных и малонаселенных пунктов, обеспеченных регулярным (2 и более раза в неделю) торговым обслуживанием посредством выездной торговли.</t>
  </si>
  <si>
    <t>Определяется путём мониторинга</t>
  </si>
  <si>
    <t>ОСНОВНОЕ МЕРОПРИЯТИЕ 2</t>
  </si>
  <si>
    <t>Создание индустриального парка на территории Подгоренского муниципального района</t>
  </si>
  <si>
    <t>Создание индустриального парка. Создание условий для устойчивого долговременного социально-экономического развития территории Подгоренского муниципального района на основе формирования современных производственных площадок в формате индустриального парка, привлекательных для инвесторов, желающих создавать бизнес и развивать конкурентоспособное производство.</t>
  </si>
  <si>
    <t>Увеличение объёма инвестиций в основной капитал (за исключением бюджетных средств) в расчёте на 1 жителя к 2024 году до 21,7 руб.</t>
  </si>
  <si>
    <t>ОСНОВНОЕ МЕРОПРИЯТИЕ 2 Организационно-методическое и консультационное сопровождение разработки документов стратегического планирования.</t>
  </si>
  <si>
    <t>ОСНОВНОЕ МЕРОПРИЯТИЕ 1 Создание индустриального парка на территории Подгоренского муниципального района</t>
  </si>
  <si>
    <t>тыс. руб.</t>
  </si>
  <si>
    <t>Увеличение количества и качества предоставляемых консультационных услуг.</t>
  </si>
  <si>
    <t>Объем инвестиций в основной капитал (за исключением бюджетных средств) в расчете на 1 жителя .</t>
  </si>
  <si>
    <t xml:space="preserve">Поддержка АНО «Подгоренский центр поддержки предпринимательства» по оказанию услуг субъектам малого и среднего предпринимательства. </t>
  </si>
  <si>
    <t xml:space="preserve">Предоставление грантов субъектам малого предпринимательства – индивидуальным предпринимателям и юридическим лицам – производителям товаров (работ, услуг). </t>
  </si>
  <si>
    <t>Предоставление субсидий субъектам малого и среднего предпринимательства на компенсацию части затрат по приобретению оборудования, автотранспортных средств, сельскохозяйственных машин в целях создания и (или) развития либо модернизации производства товаров (работ, услуг).</t>
  </si>
  <si>
    <t>Предоставление грантов субъектам малого предпринимательства – индивидуальным предпринимателям и юридическим лицам – производителям товаров (работ, услуг).</t>
  </si>
  <si>
    <t xml:space="preserve">Предоставление субсидий субъектам малого и среднего предпринимательства на компенсацию части затрат по приобретению оборудования, автотранспортных средств, сельскохозяйственных машин в целях создания и (или) развития либо модернизации производства товаров (работ, услуг). </t>
  </si>
  <si>
    <t>Основное мероприятие 1.3 Поддержка АНО «Подгоренский центр поддержки предпринимательства» по оказанию услуг субъектам малого и среднего предпринимательства.</t>
  </si>
  <si>
    <t xml:space="preserve">Основное мероприятие 1.4 Предоставление грантов субъектам малого предпринимательства – индивидуальным предпринимателям и юридическим лицам – производителям товаров (работ, услуг). </t>
  </si>
  <si>
    <t xml:space="preserve">Основное мероприятие 1.6 Предоставление субсидий субъектам малого и среднего предпринимательства на компенсацию части затрат по приобретению оборудования, автотранспортных средств, сельскохозяйственных машин в целях создания и (или) развития либо модернизации производства товаров (работ, услуг). </t>
  </si>
  <si>
    <t>Компенсация фактически произведенных затрат на обеспечение функционирования и укрепление материально-технической базы автономной некоммерческой организации «Подгоренский центр поддержки предпринимательства». Субсидия используется на приобретение оргтехники и програмного обеспечения.</t>
  </si>
  <si>
    <t xml:space="preserve">Предоставление грантов на условиях долевого софинансирования начинающим субъектом малого предпринимательства целевых расходов по реализации проекта, связанных с началом предпринимательской деятельности: приобретение по безналичному расчету основных средств (за исключением легковых автотранспортных средств и объектов недвижимости), сырья и материалов для дальнейшей переработки или изготовления готовой продукции, арендной платы помещений. 
</t>
  </si>
  <si>
    <t xml:space="preserve">Субсидии предоставляются субъектам МСП, осуществляющим деятельность в сфере производства товаров (работ, услуг), за исключением основных видов деятельности, включенных в разделы G (за исключением кода 45), K, L, M (за исключением кодов 71 и 75), N, O, S (за исключением кодов 95 и 96), T, U </t>
  </si>
  <si>
    <t>Субсидии на возмещение затрат предоставляются субъектам МСП, осуществляющим деятельность в сфере производства товаров (работ, услуг), по следующим видам деятельности: а) Общероссийский классификатор видов экономической деятельности (ОК 029-2014 (КДЕС ред. 2): I) раздел A. Сельское, лесное хозяйство,Предметом субсидирования являются затраты, связанные с приобретением оборудования, устройств, механизмов (за исключением легковых автомобилей и воздушных судов), станков, приборов, аппаратов, агрегатов, установок, машин (далее - оборудование), относящихся ко второй и выше амортизационным группам Классификации основных средств, включаемых в амортизационные группы, утвержденной постановлением Правительства Российской Федерации от 01.01.2002 № 1 «О Классификации основных средств, включаемых в амортизационные группы», за исключением оборудования, предназначенного для осуществления оптовой и розничной торговой деятельности, включая затраты на монтаж оборудования, в целях создания и (или) развития и (или) модернизации производства товаров (работ, услуг). Оборудование не может быть физически изношенным.</t>
  </si>
  <si>
    <t>Число субъектов МСП в расчете на 10 тыс. человек населения.</t>
  </si>
  <si>
    <t>Объем инвестиций в основной капитал (за исключением бюджетных средств) в расчете на 1 жителя.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</si>
  <si>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организаций.</t>
  </si>
  <si>
    <t xml:space="preserve">Основное мероприятие 1.2 Информационное  обеспечение  субъектов МСП и  физических лиц, не являющихся индивидуальными предпринимателями и применяющим специальный налоговый режим "Налог на профессиональный доход" -  самозанятых граждан </t>
  </si>
  <si>
    <t xml:space="preserve">Проведение профессиональных и тематических конкурсов среди субъектов МСП, семинаров и круглых столов, по вопросам кредитования хозяйствующих субъектов, определения перспектив развития предпринимательской деятельности, совещаний по вопросам изменений в законодательстве, связанных с развитием малого и среднего предпринимательства. Консультация физических лиц, не являющихся индивидуальными предпринимателями и применяющим специальный налоговый режим "Налог на профессиональный доход" -  самозанятых граждан. </t>
  </si>
  <si>
    <t xml:space="preserve">Информационное  обеспечение  субъектов МСП и  физических лиц, не являющихся индивидуальными предпринимателями и применяющим специальный налоговый режим "Налог на профессиональный доход" -  самозанятых граждан. </t>
  </si>
  <si>
    <t>Информационное  обеспечение  субъектов МСП и  физических лиц, не являющихся индивидуальными предпринимателями и применяющим специальный налоговый режим "Налог на профессиональный доход" -  самозанятых граждан</t>
  </si>
  <si>
    <t>Предоставление субсидии субъектам малого и среднего предпринимательства на компенсацию части затрат по уплате лизинговых платежей и(или) первого взноса (аванса) по договору (договорам) лизинга, заключенному с российской лизинговой организацией в целях создания и(или) развития либо модернизации производства товаров (работ и услуг) при заключении договора (договоров) лизинга оборудования с российскими лизинговыми организациями в целях создания и(или) развития либо модернизации производства товаров (работ, услуг).</t>
  </si>
  <si>
    <t>Основное мероприятие 1.5 Предоставление субсидии субъектам малого и среднего предпринимательства на компенсацию части затрат по уплате лизинговых платежей и(или) первого взноса (аванса) по договору (договорам) лизинга, заключенному с российской лизинговой организацией в целях создания и(или) развития либо модернизации производства товаров (работ и услуг)  при заключении договора (договоров) лизинга оборудования с российскими лизинговыми организациями в целях создания и(или) развития либо модернизации производства товаров (работ, услуг).</t>
  </si>
  <si>
    <t>Поддержка АНО «Подгоренский центр поддержки предпринимательства» по оказанию услуг субъектам малого и среднего предпринимательства.</t>
  </si>
  <si>
    <t>2025
(седьмой год реализации)</t>
  </si>
  <si>
    <t>2026
(восьмой год реализации)</t>
  </si>
  <si>
    <t>Финансовое обеспечение и прогнозная (справочная) оценка расходов федерального, областного и местных бюджетов,  юридических и физических лиц на реализацию муниципальной программы Подгоренского района «Развитие экономики района» на 2019-2026 гг.</t>
  </si>
  <si>
    <t>Перечень
основных мероприятий и мероприятий, реализуемых в рамках
муниципальной  программы Подгоренского района  «Развитие экономики района» на 2019-2026 гг.</t>
  </si>
  <si>
    <t>2019-2026 гг.</t>
  </si>
  <si>
    <t>2021-2026 гг.</t>
  </si>
  <si>
    <t>МУНИЦИПАЛЬНАЯ ПРОГРАММА «Развитие экономики района» на 2019-2026 гг.</t>
  </si>
  <si>
    <t>«Развитие экономики района» на 2019-2026 гг.</t>
  </si>
  <si>
    <t xml:space="preserve">«Развитие экономики района» на 2019-2026 гг.
</t>
  </si>
  <si>
    <t>Приложение №4                                                                                                                      к муниципальной программе Подгоренского района
«Развитие экономики района» на 2019-2026 гг.</t>
  </si>
  <si>
    <t>Сведения
о показателях (индикаторах) 
муниципальной  программы Подгоренского района «Развитие экономики района» на 2019-2026 гг. и их значениях</t>
  </si>
  <si>
    <t>Приложение №2                                                                                                                     к муниципальной программе Подгоренского муниципального района
«Развитие экономики района» на 2019-2026 гг.</t>
  </si>
  <si>
    <t>Приложение №1                                                                                                                     к муниципальной программе Подгоренского района  «Развитие экономики района» на 2019-2026 гг.</t>
  </si>
  <si>
    <t>Приложение №3                                                                                                                     к муниципальной программе                Подгоренского района
«Развитие экономики района»                                  на 2019-2026 гг.</t>
  </si>
  <si>
    <t xml:space="preserve">Методики
расчета показателей (индикаторов) муниципальной  программы Подгоренского района «Развитие экономики района» на 2019-2026 гг.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</si>
</sst>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78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0" xfId="0" applyFont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wrapText="1"/>
    </xf>
    <xf numFmtId="0" fontId="4" fillId="0" borderId="0" xfId="0" applyFont="1" applyAlignment="1"/>
    <xf numFmtId="0" fontId="4" fillId="0" borderId="0" xfId="0" applyFont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6" fillId="0" borderId="2" xfId="0" applyFont="1" applyBorder="1" applyAlignment="1">
      <alignment horizontal="left" wrapText="1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49" fontId="2" fillId="0" borderId="0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0" fillId="0" borderId="0" xfId="0" applyBorder="1"/>
    <xf numFmtId="49" fontId="2" fillId="0" borderId="0" xfId="0" applyNumberFormat="1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8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horizontal="justify" vertical="top" wrapText="1"/>
    </xf>
    <xf numFmtId="0" fontId="2" fillId="2" borderId="6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wrapText="1"/>
    </xf>
    <xf numFmtId="0" fontId="2" fillId="0" borderId="1" xfId="0" applyFont="1" applyBorder="1"/>
    <xf numFmtId="0" fontId="2" fillId="3" borderId="1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wrapText="1"/>
    </xf>
    <xf numFmtId="2" fontId="2" fillId="3" borderId="2" xfId="0" applyNumberFormat="1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2" fontId="7" fillId="0" borderId="9" xfId="0" applyNumberFormat="1" applyFont="1" applyBorder="1" applyAlignment="1">
      <alignment horizontal="left" wrapText="1"/>
    </xf>
    <xf numFmtId="2" fontId="2" fillId="0" borderId="6" xfId="0" applyNumberFormat="1" applyFont="1" applyBorder="1" applyAlignment="1">
      <alignment horizontal="left" vertical="top" wrapText="1"/>
    </xf>
    <xf numFmtId="2" fontId="2" fillId="0" borderId="6" xfId="0" applyNumberFormat="1" applyFont="1" applyFill="1" applyBorder="1" applyAlignment="1">
      <alignment horizontal="left" wrapText="1"/>
    </xf>
    <xf numFmtId="2" fontId="7" fillId="0" borderId="9" xfId="0" applyNumberFormat="1" applyFont="1" applyBorder="1" applyAlignment="1">
      <alignment horizontal="center" wrapText="1"/>
    </xf>
    <xf numFmtId="2" fontId="2" fillId="0" borderId="9" xfId="0" applyNumberFormat="1" applyFont="1" applyBorder="1" applyAlignment="1">
      <alignment horizontal="center" wrapText="1"/>
    </xf>
    <xf numFmtId="0" fontId="2" fillId="2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2" fontId="2" fillId="0" borderId="9" xfId="0" applyNumberFormat="1" applyFont="1" applyBorder="1" applyAlignment="1">
      <alignment horizontal="left" wrapText="1"/>
    </xf>
    <xf numFmtId="2" fontId="2" fillId="0" borderId="1" xfId="0" applyNumberFormat="1" applyFont="1" applyFill="1" applyBorder="1" applyAlignment="1">
      <alignment horizontal="left" wrapText="1"/>
    </xf>
    <xf numFmtId="2" fontId="2" fillId="0" borderId="9" xfId="0" applyNumberFormat="1" applyFont="1" applyFill="1" applyBorder="1" applyAlignment="1">
      <alignment horizontal="left" wrapText="1"/>
    </xf>
    <xf numFmtId="1" fontId="2" fillId="2" borderId="1" xfId="1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justify" vertical="top"/>
    </xf>
    <xf numFmtId="0" fontId="11" fillId="0" borderId="0" xfId="0" applyFont="1" applyBorder="1" applyAlignment="1">
      <alignment horizontal="justify" vertical="top"/>
    </xf>
    <xf numFmtId="0" fontId="2" fillId="0" borderId="1" xfId="0" applyFont="1" applyBorder="1" applyAlignment="1">
      <alignment horizontal="center"/>
    </xf>
    <xf numFmtId="0" fontId="7" fillId="0" borderId="1" xfId="1" applyFont="1" applyBorder="1" applyAlignment="1">
      <alignment horizontal="justify" vertical="top"/>
    </xf>
    <xf numFmtId="0" fontId="1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/>
    </xf>
    <xf numFmtId="0" fontId="12" fillId="0" borderId="3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0" fontId="2" fillId="0" borderId="6" xfId="1" applyFont="1" applyBorder="1" applyAlignment="1">
      <alignment vertical="top" wrapText="1"/>
    </xf>
    <xf numFmtId="0" fontId="2" fillId="0" borderId="8" xfId="1" applyFont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3" fontId="7" fillId="0" borderId="1" xfId="1" applyNumberFormat="1" applyFont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justify" vertical="top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7" fillId="0" borderId="1" xfId="1" applyNumberFormat="1" applyFont="1" applyBorder="1"/>
    <xf numFmtId="49" fontId="2" fillId="0" borderId="1" xfId="1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justify" vertical="top"/>
    </xf>
    <xf numFmtId="49" fontId="7" fillId="0" borderId="1" xfId="1" applyNumberFormat="1" applyFont="1" applyBorder="1"/>
    <xf numFmtId="0" fontId="10" fillId="0" borderId="0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justify" vertical="top"/>
    </xf>
    <xf numFmtId="0" fontId="7" fillId="0" borderId="1" xfId="1" applyFont="1" applyBorder="1" applyAlignment="1">
      <alignment horizontal="justify" vertical="top" wrapText="1"/>
    </xf>
    <xf numFmtId="3" fontId="7" fillId="0" borderId="1" xfId="1" applyNumberFormat="1" applyFont="1" applyBorder="1" applyAlignment="1">
      <alignment horizontal="justify" vertical="top" wrapText="1"/>
    </xf>
    <xf numFmtId="0" fontId="0" fillId="0" borderId="1" xfId="0" applyFont="1" applyBorder="1"/>
    <xf numFmtId="2" fontId="7" fillId="0" borderId="2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2" borderId="1" xfId="1" applyFont="1" applyFill="1" applyBorder="1" applyAlignment="1">
      <alignment horizontal="justify" vertical="top" wrapText="1"/>
    </xf>
    <xf numFmtId="0" fontId="2" fillId="0" borderId="1" xfId="1" applyFont="1" applyBorder="1" applyAlignment="1">
      <alignment horizontal="justify" vertical="top" wrapText="1"/>
    </xf>
    <xf numFmtId="49" fontId="2" fillId="0" borderId="1" xfId="1" applyNumberFormat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justify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Fill="1" applyBorder="1" applyAlignment="1">
      <alignment horizontal="center" vertical="top" wrapText="1"/>
    </xf>
    <xf numFmtId="2" fontId="7" fillId="0" borderId="0" xfId="0" applyNumberFormat="1" applyFont="1" applyAlignment="1">
      <alignment horizontal="center"/>
    </xf>
    <xf numFmtId="2" fontId="0" fillId="0" borderId="0" xfId="0" applyNumberFormat="1" applyFont="1" applyBorder="1"/>
    <xf numFmtId="2" fontId="2" fillId="3" borderId="0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top" wrapText="1"/>
    </xf>
    <xf numFmtId="2" fontId="2" fillId="3" borderId="6" xfId="0" applyNumberFormat="1" applyFont="1" applyFill="1" applyBorder="1" applyAlignment="1">
      <alignment horizontal="center" wrapText="1"/>
    </xf>
    <xf numFmtId="0" fontId="2" fillId="0" borderId="6" xfId="0" applyFont="1" applyBorder="1"/>
    <xf numFmtId="2" fontId="7" fillId="0" borderId="6" xfId="0" applyNumberFormat="1" applyFont="1" applyBorder="1" applyAlignment="1">
      <alignment horizont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justify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6" xfId="0" applyNumberFormat="1" applyFont="1" applyBorder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top"/>
    </xf>
    <xf numFmtId="0" fontId="2" fillId="2" borderId="1" xfId="1" applyFont="1" applyFill="1" applyBorder="1" applyAlignment="1">
      <alignment horizontal="justify" vertical="top" wrapText="1"/>
    </xf>
    <xf numFmtId="0" fontId="2" fillId="0" borderId="1" xfId="1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7" fillId="0" borderId="1" xfId="1" applyFont="1" applyBorder="1" applyAlignment="1">
      <alignment horizontal="justify" vertical="top"/>
    </xf>
    <xf numFmtId="49" fontId="2" fillId="0" borderId="1" xfId="1" applyNumberFormat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 wrapText="1"/>
    </xf>
    <xf numFmtId="0" fontId="13" fillId="0" borderId="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2" fillId="0" borderId="7" xfId="1" applyFont="1" applyBorder="1" applyAlignment="1">
      <alignment horizontal="center" vertical="top" wrapText="1"/>
    </xf>
    <xf numFmtId="0" fontId="2" fillId="0" borderId="10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110"/>
  <sheetViews>
    <sheetView tabSelected="1" view="pageBreakPreview" zoomScale="90" zoomScaleNormal="100" zoomScaleSheetLayoutView="90" workbookViewId="0">
      <selection activeCell="L63" sqref="L63"/>
    </sheetView>
  </sheetViews>
  <sheetFormatPr defaultRowHeight="12.75" x14ac:dyDescent="0.2"/>
  <cols>
    <col min="1" max="1" width="24.42578125" customWidth="1"/>
    <col min="2" max="2" width="49" customWidth="1"/>
    <col min="3" max="4" width="21.7109375" customWidth="1"/>
    <col min="5" max="5" width="13.28515625" customWidth="1"/>
    <col min="6" max="6" width="12.5703125" customWidth="1"/>
    <col min="7" max="7" width="13.140625" customWidth="1"/>
    <col min="8" max="8" width="13.5703125" customWidth="1"/>
    <col min="9" max="11" width="13.7109375" customWidth="1"/>
    <col min="12" max="12" width="14.140625" customWidth="1"/>
    <col min="15" max="15" width="9.5703125" bestFit="1" customWidth="1"/>
  </cols>
  <sheetData>
    <row r="1" spans="1:18" ht="15.75" x14ac:dyDescent="0.25">
      <c r="B1" s="1"/>
      <c r="C1" s="1"/>
      <c r="D1" s="1"/>
      <c r="E1" s="1"/>
      <c r="F1" s="1"/>
      <c r="G1" s="1"/>
      <c r="H1" s="1"/>
    </row>
    <row r="2" spans="1:18" ht="15.75" x14ac:dyDescent="0.25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8" ht="66.75" customHeight="1" x14ac:dyDescent="0.25">
      <c r="A3" s="6"/>
      <c r="B3" s="11"/>
      <c r="C3" s="105"/>
      <c r="D3" s="105"/>
      <c r="E3" s="12"/>
      <c r="F3" s="12"/>
      <c r="G3" s="12"/>
      <c r="H3" s="1"/>
      <c r="I3" s="120" t="s">
        <v>159</v>
      </c>
      <c r="J3" s="120"/>
      <c r="K3" s="120"/>
      <c r="L3" s="121"/>
    </row>
    <row r="4" spans="1:18" s="3" customFormat="1" ht="57" customHeight="1" x14ac:dyDescent="0.2">
      <c r="A4" s="129" t="s">
        <v>152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8"/>
      <c r="N4" s="18"/>
      <c r="O4" s="18"/>
      <c r="P4" s="18"/>
      <c r="Q4" s="18"/>
    </row>
    <row r="5" spans="1:18" hidden="1" x14ac:dyDescent="0.2">
      <c r="A5" s="5"/>
      <c r="B5" s="7"/>
      <c r="C5" s="4"/>
      <c r="D5" s="4"/>
      <c r="E5" s="4"/>
      <c r="F5" s="4"/>
      <c r="G5" s="4"/>
      <c r="H5" s="4"/>
      <c r="M5" s="26"/>
      <c r="N5" s="26"/>
      <c r="O5" s="26"/>
      <c r="P5" s="26"/>
      <c r="Q5" s="26"/>
    </row>
    <row r="6" spans="1:18" s="18" customFormat="1" ht="45" customHeight="1" x14ac:dyDescent="0.2">
      <c r="A6" s="134" t="s">
        <v>1</v>
      </c>
      <c r="B6" s="135" t="s">
        <v>16</v>
      </c>
      <c r="C6" s="130" t="s">
        <v>8</v>
      </c>
      <c r="D6" s="122" t="s">
        <v>17</v>
      </c>
      <c r="E6" s="123"/>
      <c r="F6" s="123"/>
      <c r="G6" s="123"/>
      <c r="H6" s="123"/>
      <c r="I6" s="123"/>
      <c r="J6" s="123"/>
      <c r="K6" s="123"/>
      <c r="L6" s="123"/>
    </row>
    <row r="7" spans="1:18" s="3" customFormat="1" ht="63" x14ac:dyDescent="0.2">
      <c r="A7" s="134"/>
      <c r="B7" s="135"/>
      <c r="C7" s="130"/>
      <c r="D7" s="42" t="s">
        <v>26</v>
      </c>
      <c r="E7" s="32" t="s">
        <v>41</v>
      </c>
      <c r="F7" s="32" t="s">
        <v>42</v>
      </c>
      <c r="G7" s="33" t="s">
        <v>43</v>
      </c>
      <c r="H7" s="34" t="s">
        <v>44</v>
      </c>
      <c r="I7" s="31" t="s">
        <v>45</v>
      </c>
      <c r="J7" s="110" t="s">
        <v>46</v>
      </c>
      <c r="K7" s="110" t="s">
        <v>150</v>
      </c>
      <c r="L7" s="118" t="s">
        <v>151</v>
      </c>
      <c r="M7" s="106"/>
      <c r="N7" s="106"/>
      <c r="O7" s="18"/>
      <c r="P7" s="18"/>
      <c r="Q7" s="18"/>
      <c r="R7" s="18"/>
    </row>
    <row r="8" spans="1:18" s="10" customFormat="1" ht="15.75" x14ac:dyDescent="0.2">
      <c r="A8" s="17">
        <v>1</v>
      </c>
      <c r="B8" s="17">
        <v>2</v>
      </c>
      <c r="C8" s="17">
        <v>3</v>
      </c>
      <c r="D8" s="39">
        <v>4</v>
      </c>
      <c r="E8" s="17">
        <v>5</v>
      </c>
      <c r="F8" s="17">
        <v>6</v>
      </c>
      <c r="G8" s="17">
        <v>7</v>
      </c>
      <c r="H8" s="30">
        <v>8</v>
      </c>
      <c r="I8" s="29">
        <v>9</v>
      </c>
      <c r="J8" s="109">
        <v>10</v>
      </c>
      <c r="K8" s="114">
        <v>11</v>
      </c>
      <c r="L8" s="115">
        <v>12</v>
      </c>
      <c r="O8" s="107"/>
    </row>
    <row r="9" spans="1:18" s="3" customFormat="1" ht="15.75" x14ac:dyDescent="0.25">
      <c r="A9" s="131" t="s">
        <v>15</v>
      </c>
      <c r="B9" s="125" t="s">
        <v>158</v>
      </c>
      <c r="C9" s="19" t="s">
        <v>7</v>
      </c>
      <c r="D9" s="46">
        <f>SUM(E9:L9)</f>
        <v>17776.171000000002</v>
      </c>
      <c r="E9" s="41">
        <f>SUM(E22+E28)</f>
        <v>2697</v>
      </c>
      <c r="F9" s="41">
        <f t="shared" ref="F9:I9" si="0">SUM(F22+F28)</f>
        <v>1312.4</v>
      </c>
      <c r="G9" s="41">
        <f>SUM(G22+G28+G16)</f>
        <v>3382.8710000000001</v>
      </c>
      <c r="H9" s="41">
        <f>SUM(H22+H28)</f>
        <v>1526</v>
      </c>
      <c r="I9" s="41">
        <f t="shared" si="0"/>
        <v>2216.9</v>
      </c>
      <c r="J9" s="111">
        <f t="shared" ref="J9:L14" si="1">SUM(J22+J28)</f>
        <v>2131</v>
      </c>
      <c r="K9" s="111">
        <f t="shared" si="1"/>
        <v>2210</v>
      </c>
      <c r="L9" s="111">
        <f t="shared" si="1"/>
        <v>2300</v>
      </c>
      <c r="M9" s="18"/>
      <c r="N9" s="18"/>
      <c r="O9" s="18"/>
      <c r="P9" s="18"/>
      <c r="Q9" s="18"/>
      <c r="R9" s="18"/>
    </row>
    <row r="10" spans="1:18" s="3" customFormat="1" ht="15.75" x14ac:dyDescent="0.25">
      <c r="A10" s="132"/>
      <c r="B10" s="126"/>
      <c r="C10" s="13" t="s">
        <v>9</v>
      </c>
      <c r="D10" s="46">
        <f>SUM(E10:K10)</f>
        <v>0</v>
      </c>
      <c r="E10" s="41">
        <f>SUM(E23+E29)</f>
        <v>0</v>
      </c>
      <c r="F10" s="41">
        <f t="shared" ref="F10:I10" si="2">SUM(F23+F29)</f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111">
        <f t="shared" si="1"/>
        <v>0</v>
      </c>
      <c r="K10" s="111">
        <f t="shared" si="1"/>
        <v>0</v>
      </c>
      <c r="L10" s="111">
        <f t="shared" si="1"/>
        <v>0</v>
      </c>
      <c r="M10" s="18"/>
      <c r="N10" s="18"/>
      <c r="O10" s="18"/>
      <c r="P10" s="18"/>
      <c r="Q10" s="18"/>
      <c r="R10" s="18"/>
    </row>
    <row r="11" spans="1:18" s="3" customFormat="1" ht="15.75" x14ac:dyDescent="0.25">
      <c r="A11" s="132"/>
      <c r="B11" s="126"/>
      <c r="C11" s="14" t="s">
        <v>4</v>
      </c>
      <c r="D11" s="46">
        <f>SUM(E11:L11)</f>
        <v>1527.1</v>
      </c>
      <c r="E11" s="41">
        <f t="shared" ref="E11:E14" si="3">SUM(E24+E30)</f>
        <v>1527.1</v>
      </c>
      <c r="F11" s="41">
        <f t="shared" ref="F11:I11" si="4">SUM(F24+F30)</f>
        <v>0</v>
      </c>
      <c r="G11" s="41">
        <f t="shared" si="4"/>
        <v>0</v>
      </c>
      <c r="H11" s="41">
        <f t="shared" si="4"/>
        <v>0</v>
      </c>
      <c r="I11" s="41">
        <f t="shared" si="4"/>
        <v>0</v>
      </c>
      <c r="J11" s="111">
        <f t="shared" si="1"/>
        <v>0</v>
      </c>
      <c r="K11" s="111">
        <f t="shared" si="1"/>
        <v>0</v>
      </c>
      <c r="L11" s="111">
        <f t="shared" si="1"/>
        <v>0</v>
      </c>
      <c r="M11" s="18"/>
      <c r="N11" s="18"/>
      <c r="O11" s="18"/>
      <c r="P11" s="18"/>
      <c r="Q11" s="18"/>
      <c r="R11" s="18"/>
    </row>
    <row r="12" spans="1:18" ht="15.75" x14ac:dyDescent="0.25">
      <c r="A12" s="132"/>
      <c r="B12" s="126"/>
      <c r="C12" s="14" t="s">
        <v>5</v>
      </c>
      <c r="D12" s="46">
        <f>SUM(E12:L12)</f>
        <v>16249.071</v>
      </c>
      <c r="E12" s="41">
        <f t="shared" si="3"/>
        <v>1169.9000000000001</v>
      </c>
      <c r="F12" s="41">
        <f t="shared" ref="F12" si="5">SUM(F25+F31)</f>
        <v>1312.4</v>
      </c>
      <c r="G12" s="41">
        <f>SUM(G25+G31+G19)</f>
        <v>3382.8710000000001</v>
      </c>
      <c r="H12" s="41">
        <f>SUM(H25+H31)</f>
        <v>1526</v>
      </c>
      <c r="I12" s="41">
        <f>SUM(I25+I31)</f>
        <v>2216.9</v>
      </c>
      <c r="J12" s="111">
        <f t="shared" si="1"/>
        <v>2131</v>
      </c>
      <c r="K12" s="111">
        <f t="shared" si="1"/>
        <v>2210</v>
      </c>
      <c r="L12" s="111">
        <f t="shared" si="1"/>
        <v>2300</v>
      </c>
      <c r="M12" s="26"/>
      <c r="N12" s="26"/>
      <c r="O12" s="26"/>
      <c r="P12" s="26"/>
      <c r="Q12" s="26"/>
      <c r="R12" s="26"/>
    </row>
    <row r="13" spans="1:18" s="3" customFormat="1" ht="15.75" x14ac:dyDescent="0.25">
      <c r="A13" s="132"/>
      <c r="B13" s="126"/>
      <c r="C13" s="14" t="s">
        <v>27</v>
      </c>
      <c r="D13" s="46">
        <f>SUM(E13:K13)</f>
        <v>0</v>
      </c>
      <c r="E13" s="41">
        <f t="shared" si="3"/>
        <v>0</v>
      </c>
      <c r="F13" s="41">
        <f t="shared" ref="F13:I13" si="6">SUM(F26+F32)</f>
        <v>0</v>
      </c>
      <c r="G13" s="41">
        <f t="shared" si="6"/>
        <v>0</v>
      </c>
      <c r="H13" s="41">
        <f t="shared" si="6"/>
        <v>0</v>
      </c>
      <c r="I13" s="41">
        <f t="shared" si="6"/>
        <v>0</v>
      </c>
      <c r="J13" s="111">
        <f t="shared" si="1"/>
        <v>0</v>
      </c>
      <c r="K13" s="111">
        <f t="shared" si="1"/>
        <v>0</v>
      </c>
      <c r="L13" s="111">
        <f t="shared" si="1"/>
        <v>0</v>
      </c>
      <c r="M13" s="18"/>
      <c r="N13" s="18"/>
      <c r="O13" s="18"/>
      <c r="P13" s="18"/>
      <c r="Q13" s="18"/>
      <c r="R13" s="18"/>
    </row>
    <row r="14" spans="1:18" s="3" customFormat="1" ht="15.75" x14ac:dyDescent="0.25">
      <c r="A14" s="133"/>
      <c r="B14" s="127"/>
      <c r="C14" s="14" t="s">
        <v>10</v>
      </c>
      <c r="D14" s="46">
        <f>SUM(E14:K14)</f>
        <v>0</v>
      </c>
      <c r="E14" s="41">
        <f t="shared" si="3"/>
        <v>0</v>
      </c>
      <c r="F14" s="41">
        <f t="shared" ref="F14:I14" si="7">SUM(F27+F33)</f>
        <v>0</v>
      </c>
      <c r="G14" s="41">
        <f t="shared" si="7"/>
        <v>0</v>
      </c>
      <c r="H14" s="41">
        <f t="shared" si="7"/>
        <v>0</v>
      </c>
      <c r="I14" s="41">
        <f t="shared" si="7"/>
        <v>0</v>
      </c>
      <c r="J14" s="111">
        <f t="shared" si="1"/>
        <v>0</v>
      </c>
      <c r="K14" s="111">
        <f t="shared" si="1"/>
        <v>0</v>
      </c>
      <c r="L14" s="111">
        <f t="shared" si="1"/>
        <v>0</v>
      </c>
      <c r="M14" s="18"/>
      <c r="N14" s="18"/>
      <c r="O14" s="18"/>
      <c r="P14" s="18"/>
      <c r="Q14" s="18"/>
      <c r="R14" s="18"/>
    </row>
    <row r="15" spans="1:18" s="3" customFormat="1" ht="15.75" x14ac:dyDescent="0.25">
      <c r="A15" s="23" t="s">
        <v>0</v>
      </c>
      <c r="B15" s="24"/>
      <c r="C15" s="90"/>
      <c r="D15" s="47"/>
      <c r="E15" s="8"/>
      <c r="F15" s="8"/>
      <c r="G15" s="8"/>
      <c r="H15" s="9"/>
      <c r="I15" s="38"/>
      <c r="J15" s="119"/>
      <c r="K15" s="112"/>
      <c r="L15" s="112"/>
      <c r="M15" s="18"/>
      <c r="N15" s="18"/>
      <c r="O15" s="18"/>
      <c r="P15" s="18"/>
      <c r="Q15" s="18"/>
      <c r="R15" s="18"/>
    </row>
    <row r="16" spans="1:18" s="3" customFormat="1" ht="15.75" x14ac:dyDescent="0.25">
      <c r="A16" s="131" t="s">
        <v>12</v>
      </c>
      <c r="B16" s="125" t="s">
        <v>120</v>
      </c>
      <c r="C16" s="19" t="s">
        <v>7</v>
      </c>
      <c r="D16" s="46">
        <v>1500</v>
      </c>
      <c r="E16" s="91">
        <v>0</v>
      </c>
      <c r="F16" s="91">
        <v>0</v>
      </c>
      <c r="G16" s="44">
        <v>1200</v>
      </c>
      <c r="H16" s="91">
        <v>0</v>
      </c>
      <c r="I16" s="91">
        <v>0</v>
      </c>
      <c r="J16" s="113">
        <v>0</v>
      </c>
      <c r="K16" s="113">
        <v>0</v>
      </c>
      <c r="L16" s="113">
        <v>0</v>
      </c>
      <c r="M16" s="18"/>
      <c r="N16" s="18"/>
      <c r="O16" s="18"/>
      <c r="P16" s="18"/>
      <c r="Q16" s="18"/>
      <c r="R16" s="18"/>
    </row>
    <row r="17" spans="1:18" s="3" customFormat="1" ht="15.75" x14ac:dyDescent="0.25">
      <c r="A17" s="132"/>
      <c r="B17" s="126"/>
      <c r="C17" s="13" t="s">
        <v>9</v>
      </c>
      <c r="D17" s="49">
        <v>0</v>
      </c>
      <c r="E17" s="92">
        <v>0</v>
      </c>
      <c r="F17" s="92">
        <v>0</v>
      </c>
      <c r="G17" s="44">
        <v>0</v>
      </c>
      <c r="H17" s="92">
        <v>0</v>
      </c>
      <c r="I17" s="92">
        <v>0</v>
      </c>
      <c r="J17" s="108">
        <v>0</v>
      </c>
      <c r="K17" s="108">
        <v>0</v>
      </c>
      <c r="L17" s="108">
        <v>0</v>
      </c>
      <c r="M17" s="18"/>
      <c r="N17" s="18"/>
      <c r="O17" s="18"/>
      <c r="P17" s="18"/>
      <c r="Q17" s="18"/>
      <c r="R17" s="18"/>
    </row>
    <row r="18" spans="1:18" s="3" customFormat="1" ht="15.75" x14ac:dyDescent="0.25">
      <c r="A18" s="132"/>
      <c r="B18" s="126"/>
      <c r="C18" s="14" t="s">
        <v>4</v>
      </c>
      <c r="D18" s="50">
        <v>0</v>
      </c>
      <c r="E18" s="40">
        <v>0</v>
      </c>
      <c r="F18" s="40">
        <v>0</v>
      </c>
      <c r="G18" s="44">
        <v>0</v>
      </c>
      <c r="H18" s="40">
        <v>0</v>
      </c>
      <c r="I18" s="40">
        <v>0</v>
      </c>
      <c r="J18" s="44">
        <v>0</v>
      </c>
      <c r="K18" s="44">
        <v>0</v>
      </c>
      <c r="L18" s="44">
        <v>0</v>
      </c>
      <c r="M18" s="18"/>
      <c r="N18" s="18"/>
      <c r="O18" s="18"/>
      <c r="P18" s="18"/>
      <c r="Q18" s="18"/>
      <c r="R18" s="18"/>
    </row>
    <row r="19" spans="1:18" s="3" customFormat="1" ht="15.75" x14ac:dyDescent="0.25">
      <c r="A19" s="132"/>
      <c r="B19" s="126"/>
      <c r="C19" s="14" t="s">
        <v>5</v>
      </c>
      <c r="D19" s="50">
        <v>1500</v>
      </c>
      <c r="E19" s="40">
        <v>0</v>
      </c>
      <c r="F19" s="40">
        <v>0</v>
      </c>
      <c r="G19" s="44">
        <v>1200</v>
      </c>
      <c r="H19" s="40">
        <v>0</v>
      </c>
      <c r="I19" s="40">
        <v>0</v>
      </c>
      <c r="J19" s="44">
        <v>0</v>
      </c>
      <c r="K19" s="44">
        <v>0</v>
      </c>
      <c r="L19" s="44">
        <v>0</v>
      </c>
      <c r="M19" s="18"/>
      <c r="N19" s="18"/>
      <c r="O19" s="18"/>
      <c r="P19" s="18"/>
      <c r="Q19" s="18"/>
      <c r="R19" s="18"/>
    </row>
    <row r="20" spans="1:18" s="3" customFormat="1" ht="15.75" x14ac:dyDescent="0.25">
      <c r="A20" s="132"/>
      <c r="B20" s="126"/>
      <c r="C20" s="14" t="s">
        <v>27</v>
      </c>
      <c r="D20" s="50">
        <v>0</v>
      </c>
      <c r="E20" s="40">
        <v>0</v>
      </c>
      <c r="F20" s="40">
        <v>0</v>
      </c>
      <c r="G20" s="44">
        <v>0</v>
      </c>
      <c r="H20" s="40">
        <v>0</v>
      </c>
      <c r="I20" s="40">
        <v>0</v>
      </c>
      <c r="J20" s="44">
        <v>0</v>
      </c>
      <c r="K20" s="44">
        <v>0</v>
      </c>
      <c r="L20" s="44">
        <v>0</v>
      </c>
      <c r="M20" s="18"/>
      <c r="N20" s="18"/>
      <c r="O20" s="18"/>
      <c r="P20" s="18"/>
      <c r="Q20" s="18"/>
      <c r="R20" s="18"/>
    </row>
    <row r="21" spans="1:18" s="3" customFormat="1" ht="15.75" x14ac:dyDescent="0.25">
      <c r="A21" s="133"/>
      <c r="B21" s="127"/>
      <c r="C21" s="14" t="s">
        <v>10</v>
      </c>
      <c r="D21" s="50">
        <v>0</v>
      </c>
      <c r="E21" s="40">
        <v>0</v>
      </c>
      <c r="F21" s="40">
        <v>0</v>
      </c>
      <c r="G21" s="44">
        <v>0</v>
      </c>
      <c r="H21" s="40">
        <v>0</v>
      </c>
      <c r="I21" s="40">
        <v>0</v>
      </c>
      <c r="J21" s="44">
        <v>0</v>
      </c>
      <c r="K21" s="44">
        <v>0</v>
      </c>
      <c r="L21" s="44">
        <v>0</v>
      </c>
      <c r="M21" s="18"/>
      <c r="N21" s="18"/>
      <c r="O21" s="18"/>
      <c r="P21" s="18"/>
      <c r="Q21" s="18"/>
      <c r="R21" s="18"/>
    </row>
    <row r="22" spans="1:18" s="3" customFormat="1" ht="15.75" x14ac:dyDescent="0.25">
      <c r="A22" s="136" t="s">
        <v>119</v>
      </c>
      <c r="B22" s="125" t="s">
        <v>18</v>
      </c>
      <c r="C22" s="19" t="s">
        <v>7</v>
      </c>
      <c r="D22" s="46">
        <v>0</v>
      </c>
      <c r="E22" s="43">
        <v>0</v>
      </c>
      <c r="F22" s="44">
        <v>0</v>
      </c>
      <c r="G22" s="44">
        <v>0</v>
      </c>
      <c r="H22" s="40">
        <v>0</v>
      </c>
      <c r="I22" s="45">
        <v>0</v>
      </c>
      <c r="J22" s="45">
        <v>0</v>
      </c>
      <c r="K22" s="45">
        <v>0</v>
      </c>
      <c r="L22" s="45">
        <v>0</v>
      </c>
      <c r="M22" s="18"/>
      <c r="N22" s="18"/>
      <c r="O22" s="18"/>
      <c r="P22" s="18"/>
      <c r="Q22" s="18"/>
      <c r="R22" s="18"/>
    </row>
    <row r="23" spans="1:18" s="3" customFormat="1" ht="15.75" x14ac:dyDescent="0.25">
      <c r="A23" s="137"/>
      <c r="B23" s="126"/>
      <c r="C23" s="13" t="s">
        <v>9</v>
      </c>
      <c r="D23" s="49">
        <v>0</v>
      </c>
      <c r="E23" s="40">
        <v>0</v>
      </c>
      <c r="F23" s="44">
        <v>0</v>
      </c>
      <c r="G23" s="44">
        <v>0</v>
      </c>
      <c r="H23" s="40">
        <v>0</v>
      </c>
      <c r="I23" s="45">
        <v>0</v>
      </c>
      <c r="J23" s="45">
        <v>0</v>
      </c>
      <c r="K23" s="45">
        <v>0</v>
      </c>
      <c r="L23" s="45">
        <v>0</v>
      </c>
      <c r="M23" s="18"/>
      <c r="N23" s="18"/>
      <c r="O23" s="18"/>
      <c r="P23" s="18"/>
      <c r="Q23" s="18"/>
      <c r="R23" s="18"/>
    </row>
    <row r="24" spans="1:18" s="3" customFormat="1" ht="15.75" x14ac:dyDescent="0.25">
      <c r="A24" s="137"/>
      <c r="B24" s="126"/>
      <c r="C24" s="14" t="s">
        <v>4</v>
      </c>
      <c r="D24" s="50">
        <v>0</v>
      </c>
      <c r="E24" s="40">
        <v>0</v>
      </c>
      <c r="F24" s="44">
        <v>0</v>
      </c>
      <c r="G24" s="44">
        <v>0</v>
      </c>
      <c r="H24" s="40">
        <v>0</v>
      </c>
      <c r="I24" s="45">
        <v>0</v>
      </c>
      <c r="J24" s="45">
        <v>0</v>
      </c>
      <c r="K24" s="45">
        <v>0</v>
      </c>
      <c r="L24" s="45">
        <v>0</v>
      </c>
      <c r="M24" s="18"/>
      <c r="N24" s="18"/>
      <c r="O24" s="18"/>
      <c r="P24" s="18"/>
      <c r="Q24" s="18"/>
      <c r="R24" s="18"/>
    </row>
    <row r="25" spans="1:18" s="3" customFormat="1" ht="15.75" x14ac:dyDescent="0.25">
      <c r="A25" s="137"/>
      <c r="B25" s="126"/>
      <c r="C25" s="14" t="s">
        <v>5</v>
      </c>
      <c r="D25" s="50">
        <v>0</v>
      </c>
      <c r="E25" s="40">
        <v>0</v>
      </c>
      <c r="F25" s="44">
        <v>0</v>
      </c>
      <c r="G25" s="44">
        <v>0</v>
      </c>
      <c r="H25" s="40">
        <v>0</v>
      </c>
      <c r="I25" s="45">
        <v>0</v>
      </c>
      <c r="J25" s="45">
        <v>0</v>
      </c>
      <c r="K25" s="45">
        <v>0</v>
      </c>
      <c r="L25" s="45">
        <v>0</v>
      </c>
      <c r="M25" s="18"/>
      <c r="N25" s="18"/>
      <c r="O25" s="18"/>
      <c r="P25" s="18"/>
      <c r="Q25" s="18"/>
      <c r="R25" s="18"/>
    </row>
    <row r="26" spans="1:18" s="3" customFormat="1" ht="15.75" x14ac:dyDescent="0.25">
      <c r="A26" s="137"/>
      <c r="B26" s="126"/>
      <c r="C26" s="14" t="s">
        <v>6</v>
      </c>
      <c r="D26" s="50">
        <v>0</v>
      </c>
      <c r="E26" s="40">
        <v>0</v>
      </c>
      <c r="F26" s="44">
        <v>0</v>
      </c>
      <c r="G26" s="44">
        <v>0</v>
      </c>
      <c r="H26" s="40">
        <v>0</v>
      </c>
      <c r="I26" s="45">
        <v>0</v>
      </c>
      <c r="J26" s="45">
        <v>0</v>
      </c>
      <c r="K26" s="45">
        <v>0</v>
      </c>
      <c r="L26" s="45">
        <v>0</v>
      </c>
      <c r="M26" s="18"/>
      <c r="N26" s="18"/>
      <c r="O26" s="18"/>
      <c r="P26" s="18"/>
      <c r="Q26" s="18"/>
      <c r="R26" s="18"/>
    </row>
    <row r="27" spans="1:18" s="3" customFormat="1" ht="15.75" x14ac:dyDescent="0.25">
      <c r="A27" s="138"/>
      <c r="B27" s="127"/>
      <c r="C27" s="14" t="s">
        <v>10</v>
      </c>
      <c r="D27" s="50">
        <v>0</v>
      </c>
      <c r="E27" s="40">
        <v>0</v>
      </c>
      <c r="F27" s="44">
        <v>0</v>
      </c>
      <c r="G27" s="44">
        <v>0</v>
      </c>
      <c r="H27" s="40">
        <v>0</v>
      </c>
      <c r="I27" s="45">
        <v>0</v>
      </c>
      <c r="J27" s="45">
        <v>0</v>
      </c>
      <c r="K27" s="45">
        <v>0</v>
      </c>
      <c r="L27" s="45">
        <v>0</v>
      </c>
      <c r="M27" s="18"/>
      <c r="N27" s="18"/>
      <c r="O27" s="18"/>
      <c r="P27" s="18"/>
      <c r="Q27" s="18"/>
      <c r="R27" s="18"/>
    </row>
    <row r="28" spans="1:18" s="3" customFormat="1" ht="15.75" x14ac:dyDescent="0.25">
      <c r="A28" s="139" t="s">
        <v>11</v>
      </c>
      <c r="B28" s="142" t="s">
        <v>40</v>
      </c>
      <c r="C28" s="19" t="s">
        <v>7</v>
      </c>
      <c r="D28" s="48">
        <f>SUM(D34+D40+D46+D52+D58+D64+D70+D76)</f>
        <v>16576.169000000002</v>
      </c>
      <c r="E28" s="51">
        <f>SUM(E29:E31)</f>
        <v>2697</v>
      </c>
      <c r="F28" s="51">
        <f t="shared" ref="F28:L28" si="8">SUM(F34+F40+F46+F52+F58+F64)</f>
        <v>1312.4</v>
      </c>
      <c r="G28" s="51">
        <f t="shared" si="8"/>
        <v>2182.8710000000001</v>
      </c>
      <c r="H28" s="51">
        <f t="shared" si="8"/>
        <v>1526</v>
      </c>
      <c r="I28" s="51">
        <f>SUM(I34+I40+I46+I52+I58+I64)</f>
        <v>2216.9</v>
      </c>
      <c r="J28" s="60">
        <f t="shared" si="8"/>
        <v>2131</v>
      </c>
      <c r="K28" s="60">
        <f t="shared" si="8"/>
        <v>2210</v>
      </c>
      <c r="L28" s="60">
        <f t="shared" si="8"/>
        <v>2300</v>
      </c>
      <c r="M28" s="106"/>
      <c r="N28" s="18"/>
      <c r="O28" s="106"/>
      <c r="P28" s="106"/>
      <c r="Q28" s="18"/>
      <c r="R28" s="18"/>
    </row>
    <row r="29" spans="1:18" ht="15.75" x14ac:dyDescent="0.25">
      <c r="A29" s="140"/>
      <c r="B29" s="143"/>
      <c r="C29" s="13" t="s">
        <v>9</v>
      </c>
      <c r="D29" s="48">
        <f t="shared" ref="D29:D33" si="9">SUM(D35+D41+D47+D53+D59)</f>
        <v>0</v>
      </c>
      <c r="E29" s="51">
        <v>0</v>
      </c>
      <c r="F29" s="51">
        <v>0</v>
      </c>
      <c r="G29" s="51">
        <v>0</v>
      </c>
      <c r="H29" s="51">
        <v>0</v>
      </c>
      <c r="I29" s="52">
        <v>0</v>
      </c>
      <c r="J29" s="60">
        <v>0</v>
      </c>
      <c r="K29" s="60">
        <v>0</v>
      </c>
      <c r="L29" s="60">
        <v>0</v>
      </c>
      <c r="M29" s="26"/>
      <c r="N29" s="26"/>
      <c r="O29" s="26"/>
      <c r="P29" s="26"/>
      <c r="Q29" s="26"/>
      <c r="R29" s="26"/>
    </row>
    <row r="30" spans="1:18" ht="15.75" x14ac:dyDescent="0.25">
      <c r="A30" s="140"/>
      <c r="B30" s="143"/>
      <c r="C30" s="14" t="s">
        <v>4</v>
      </c>
      <c r="D30" s="48">
        <f>SUM(D36+D42+D48+D54+D60+D66+D72+D78)</f>
        <v>1527.1</v>
      </c>
      <c r="E30" s="51">
        <v>1527.1</v>
      </c>
      <c r="F30" s="51">
        <v>0</v>
      </c>
      <c r="G30" s="51">
        <v>0</v>
      </c>
      <c r="H30" s="51">
        <v>0</v>
      </c>
      <c r="I30" s="52">
        <v>0</v>
      </c>
      <c r="J30" s="60">
        <v>0</v>
      </c>
      <c r="K30" s="60">
        <v>0</v>
      </c>
      <c r="L30" s="60">
        <v>0</v>
      </c>
      <c r="M30" s="26"/>
      <c r="N30" s="26"/>
      <c r="O30" s="26"/>
      <c r="P30" s="26"/>
      <c r="Q30" s="26"/>
      <c r="R30" s="26"/>
    </row>
    <row r="31" spans="1:18" ht="15.75" x14ac:dyDescent="0.25">
      <c r="A31" s="140"/>
      <c r="B31" s="143"/>
      <c r="C31" s="14" t="s">
        <v>5</v>
      </c>
      <c r="D31" s="48">
        <f>SUM(D37+D43+D49+D55+D61+D67+D73+D79)</f>
        <v>15049.069799999999</v>
      </c>
      <c r="E31" s="51">
        <v>1169.9000000000001</v>
      </c>
      <c r="F31" s="51">
        <f>SUM(F43+F49+F55+F67+F73+F80+F91)</f>
        <v>1312.4</v>
      </c>
      <c r="G31" s="51">
        <f t="shared" ref="G31:L31" si="10">SUM(G52+G58+G64+G70+G76+G82+G88+G46+G40)</f>
        <v>2182.8710000000001</v>
      </c>
      <c r="H31" s="51">
        <f t="shared" si="10"/>
        <v>1526</v>
      </c>
      <c r="I31" s="51">
        <f>SUM(I52+I58+I64+I70+I76+I82+I88+I46+I40)</f>
        <v>2216.9</v>
      </c>
      <c r="J31" s="60">
        <f t="shared" si="10"/>
        <v>2131</v>
      </c>
      <c r="K31" s="60">
        <f t="shared" si="10"/>
        <v>2210</v>
      </c>
      <c r="L31" s="60">
        <f t="shared" si="10"/>
        <v>2300</v>
      </c>
    </row>
    <row r="32" spans="1:18" ht="15.75" x14ac:dyDescent="0.25">
      <c r="A32" s="140"/>
      <c r="B32" s="143"/>
      <c r="C32" s="14" t="s">
        <v>6</v>
      </c>
      <c r="D32" s="48">
        <f t="shared" si="9"/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60">
        <v>0</v>
      </c>
      <c r="K32" s="60">
        <v>0</v>
      </c>
      <c r="L32" s="60">
        <v>0</v>
      </c>
    </row>
    <row r="33" spans="1:12" ht="15.75" x14ac:dyDescent="0.25">
      <c r="A33" s="141"/>
      <c r="B33" s="144"/>
      <c r="C33" s="14" t="s">
        <v>10</v>
      </c>
      <c r="D33" s="48">
        <f t="shared" si="9"/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60">
        <v>0</v>
      </c>
      <c r="K33" s="60">
        <v>0</v>
      </c>
      <c r="L33" s="60">
        <v>0</v>
      </c>
    </row>
    <row r="34" spans="1:12" ht="15.75" x14ac:dyDescent="0.25">
      <c r="A34" s="145" t="s">
        <v>13</v>
      </c>
      <c r="B34" s="128" t="s">
        <v>19</v>
      </c>
      <c r="C34" s="19" t="s">
        <v>7</v>
      </c>
      <c r="D34" s="48">
        <v>0</v>
      </c>
      <c r="E34" s="40">
        <v>0</v>
      </c>
      <c r="F34" s="44">
        <v>0</v>
      </c>
      <c r="G34" s="44">
        <v>0</v>
      </c>
      <c r="H34" s="40">
        <v>0</v>
      </c>
      <c r="I34" s="45">
        <v>0</v>
      </c>
      <c r="J34" s="45">
        <v>0</v>
      </c>
      <c r="K34" s="45">
        <v>0</v>
      </c>
      <c r="L34" s="45">
        <v>0</v>
      </c>
    </row>
    <row r="35" spans="1:12" ht="15.75" x14ac:dyDescent="0.25">
      <c r="A35" s="145"/>
      <c r="B35" s="128"/>
      <c r="C35" s="13" t="s">
        <v>9</v>
      </c>
      <c r="D35" s="49">
        <v>0</v>
      </c>
      <c r="E35" s="40">
        <v>0</v>
      </c>
      <c r="F35" s="44">
        <v>0</v>
      </c>
      <c r="G35" s="44">
        <v>0</v>
      </c>
      <c r="H35" s="40">
        <v>0</v>
      </c>
      <c r="I35" s="45">
        <v>0</v>
      </c>
      <c r="J35" s="45">
        <v>0</v>
      </c>
      <c r="K35" s="45">
        <v>0</v>
      </c>
      <c r="L35" s="45">
        <v>0</v>
      </c>
    </row>
    <row r="36" spans="1:12" ht="15.75" x14ac:dyDescent="0.25">
      <c r="A36" s="145"/>
      <c r="B36" s="128"/>
      <c r="C36" s="14" t="s">
        <v>4</v>
      </c>
      <c r="D36" s="50">
        <v>0</v>
      </c>
      <c r="E36" s="40">
        <v>0</v>
      </c>
      <c r="F36" s="44">
        <v>0</v>
      </c>
      <c r="G36" s="44">
        <v>0</v>
      </c>
      <c r="H36" s="40">
        <v>0</v>
      </c>
      <c r="I36" s="45">
        <v>0</v>
      </c>
      <c r="J36" s="45">
        <v>0</v>
      </c>
      <c r="K36" s="45">
        <v>0</v>
      </c>
      <c r="L36" s="45">
        <v>0</v>
      </c>
    </row>
    <row r="37" spans="1:12" ht="15.75" x14ac:dyDescent="0.25">
      <c r="A37" s="145"/>
      <c r="B37" s="128"/>
      <c r="C37" s="14" t="s">
        <v>5</v>
      </c>
      <c r="D37" s="50">
        <v>0</v>
      </c>
      <c r="E37" s="40">
        <v>0</v>
      </c>
      <c r="F37" s="44">
        <v>0</v>
      </c>
      <c r="G37" s="44">
        <v>0</v>
      </c>
      <c r="H37" s="40">
        <v>0</v>
      </c>
      <c r="I37" s="45">
        <v>0</v>
      </c>
      <c r="J37" s="45">
        <v>0</v>
      </c>
      <c r="K37" s="45">
        <v>0</v>
      </c>
      <c r="L37" s="45">
        <v>0</v>
      </c>
    </row>
    <row r="38" spans="1:12" ht="15.75" x14ac:dyDescent="0.25">
      <c r="A38" s="145"/>
      <c r="B38" s="128"/>
      <c r="C38" s="14" t="s">
        <v>6</v>
      </c>
      <c r="D38" s="50">
        <v>0</v>
      </c>
      <c r="E38" s="40">
        <v>0</v>
      </c>
      <c r="F38" s="44">
        <v>0</v>
      </c>
      <c r="G38" s="44">
        <v>0</v>
      </c>
      <c r="H38" s="40">
        <v>0</v>
      </c>
      <c r="I38" s="45">
        <v>0</v>
      </c>
      <c r="J38" s="45">
        <v>0</v>
      </c>
      <c r="K38" s="45">
        <v>0</v>
      </c>
      <c r="L38" s="45">
        <v>0</v>
      </c>
    </row>
    <row r="39" spans="1:12" ht="15.75" x14ac:dyDescent="0.25">
      <c r="A39" s="145"/>
      <c r="B39" s="128"/>
      <c r="C39" s="14" t="s">
        <v>10</v>
      </c>
      <c r="D39" s="50">
        <v>0</v>
      </c>
      <c r="E39" s="40">
        <v>0</v>
      </c>
      <c r="F39" s="44">
        <v>0</v>
      </c>
      <c r="G39" s="44">
        <v>0</v>
      </c>
      <c r="H39" s="40">
        <v>0</v>
      </c>
      <c r="I39" s="45">
        <v>0</v>
      </c>
      <c r="J39" s="45">
        <v>0</v>
      </c>
      <c r="K39" s="45">
        <v>0</v>
      </c>
      <c r="L39" s="45">
        <v>0</v>
      </c>
    </row>
    <row r="40" spans="1:12" ht="15.75" x14ac:dyDescent="0.25">
      <c r="A40" s="139" t="s">
        <v>14</v>
      </c>
      <c r="B40" s="142" t="s">
        <v>146</v>
      </c>
      <c r="C40" s="19" t="s">
        <v>7</v>
      </c>
      <c r="D40" s="48">
        <f>SUM(E40:L40)</f>
        <v>18.731999999999999</v>
      </c>
      <c r="E40" s="40">
        <v>0.2</v>
      </c>
      <c r="F40" s="44">
        <v>2.1</v>
      </c>
      <c r="G40" s="44">
        <v>3.032</v>
      </c>
      <c r="H40" s="40">
        <v>6</v>
      </c>
      <c r="I40" s="45">
        <v>1.4</v>
      </c>
      <c r="J40" s="45">
        <v>6</v>
      </c>
      <c r="K40" s="45">
        <v>0</v>
      </c>
      <c r="L40" s="45">
        <v>0</v>
      </c>
    </row>
    <row r="41" spans="1:12" ht="15.75" x14ac:dyDescent="0.25">
      <c r="A41" s="140"/>
      <c r="B41" s="143"/>
      <c r="C41" s="13" t="s">
        <v>9</v>
      </c>
      <c r="D41" s="49">
        <v>0</v>
      </c>
      <c r="E41" s="40">
        <v>0</v>
      </c>
      <c r="F41" s="44">
        <v>0</v>
      </c>
      <c r="G41" s="44">
        <v>0</v>
      </c>
      <c r="H41" s="40">
        <v>0</v>
      </c>
      <c r="I41" s="45">
        <v>0</v>
      </c>
      <c r="J41" s="45">
        <v>0</v>
      </c>
      <c r="K41" s="45">
        <v>0</v>
      </c>
      <c r="L41" s="45">
        <v>0</v>
      </c>
    </row>
    <row r="42" spans="1:12" ht="15.75" x14ac:dyDescent="0.25">
      <c r="A42" s="140"/>
      <c r="B42" s="143"/>
      <c r="C42" s="14" t="s">
        <v>4</v>
      </c>
      <c r="D42" s="50">
        <v>0</v>
      </c>
      <c r="E42" s="40">
        <v>0</v>
      </c>
      <c r="F42" s="44">
        <v>0</v>
      </c>
      <c r="G42" s="44">
        <v>0</v>
      </c>
      <c r="H42" s="40">
        <v>0</v>
      </c>
      <c r="I42" s="45">
        <v>0</v>
      </c>
      <c r="J42" s="45">
        <v>0</v>
      </c>
      <c r="K42" s="45">
        <v>0</v>
      </c>
      <c r="L42" s="45">
        <v>0</v>
      </c>
    </row>
    <row r="43" spans="1:12" ht="15.75" x14ac:dyDescent="0.25">
      <c r="A43" s="140"/>
      <c r="B43" s="143"/>
      <c r="C43" s="14" t="s">
        <v>5</v>
      </c>
      <c r="D43" s="50">
        <f>SUM(E43:L43)</f>
        <v>18.732800000000001</v>
      </c>
      <c r="E43" s="40">
        <v>0.2</v>
      </c>
      <c r="F43" s="44">
        <v>2.1</v>
      </c>
      <c r="G43" s="44">
        <v>3.0327999999999999</v>
      </c>
      <c r="H43" s="40">
        <v>6</v>
      </c>
      <c r="I43" s="45">
        <v>1.4</v>
      </c>
      <c r="J43" s="45">
        <v>6</v>
      </c>
      <c r="K43" s="45">
        <v>0</v>
      </c>
      <c r="L43" s="45">
        <v>0</v>
      </c>
    </row>
    <row r="44" spans="1:12" ht="15.75" x14ac:dyDescent="0.25">
      <c r="A44" s="140"/>
      <c r="B44" s="143"/>
      <c r="C44" s="14" t="s">
        <v>6</v>
      </c>
      <c r="D44" s="50">
        <v>0</v>
      </c>
      <c r="E44" s="40">
        <v>0</v>
      </c>
      <c r="F44" s="44">
        <v>0</v>
      </c>
      <c r="G44" s="44">
        <v>0</v>
      </c>
      <c r="H44" s="40">
        <v>0</v>
      </c>
      <c r="I44" s="45">
        <v>0</v>
      </c>
      <c r="J44" s="45">
        <v>0</v>
      </c>
      <c r="K44" s="45">
        <v>0</v>
      </c>
      <c r="L44" s="45">
        <v>0</v>
      </c>
    </row>
    <row r="45" spans="1:12" ht="15.75" x14ac:dyDescent="0.25">
      <c r="A45" s="141"/>
      <c r="B45" s="144"/>
      <c r="C45" s="14" t="s">
        <v>10</v>
      </c>
      <c r="D45" s="50">
        <v>0</v>
      </c>
      <c r="E45" s="40">
        <v>0</v>
      </c>
      <c r="F45" s="44">
        <v>0</v>
      </c>
      <c r="G45" s="44">
        <v>0</v>
      </c>
      <c r="H45" s="40">
        <v>0</v>
      </c>
      <c r="I45" s="45">
        <v>0</v>
      </c>
      <c r="J45" s="45">
        <v>0</v>
      </c>
      <c r="K45" s="45">
        <v>0</v>
      </c>
      <c r="L45" s="45">
        <v>0</v>
      </c>
    </row>
    <row r="46" spans="1:12" ht="15.75" x14ac:dyDescent="0.25">
      <c r="A46" s="139" t="s">
        <v>20</v>
      </c>
      <c r="B46" s="142" t="s">
        <v>128</v>
      </c>
      <c r="C46" s="19" t="s">
        <v>7</v>
      </c>
      <c r="D46" s="48">
        <f>SUM(E46:L46)</f>
        <v>83.1</v>
      </c>
      <c r="E46" s="40">
        <v>15</v>
      </c>
      <c r="F46" s="44">
        <f>SUM(F47:F51)</f>
        <v>12.1</v>
      </c>
      <c r="G46" s="44">
        <v>16</v>
      </c>
      <c r="H46" s="40">
        <v>20</v>
      </c>
      <c r="I46" s="45">
        <v>0</v>
      </c>
      <c r="J46" s="45">
        <v>20</v>
      </c>
      <c r="K46" s="45">
        <v>0</v>
      </c>
      <c r="L46" s="45">
        <v>0</v>
      </c>
    </row>
    <row r="47" spans="1:12" ht="15.75" x14ac:dyDescent="0.25">
      <c r="A47" s="140"/>
      <c r="B47" s="143"/>
      <c r="C47" s="13" t="s">
        <v>9</v>
      </c>
      <c r="D47" s="49">
        <v>0</v>
      </c>
      <c r="E47" s="40">
        <v>0</v>
      </c>
      <c r="F47" s="44">
        <v>0</v>
      </c>
      <c r="G47" s="44">
        <v>0</v>
      </c>
      <c r="H47" s="40">
        <v>0</v>
      </c>
      <c r="I47" s="45">
        <v>0</v>
      </c>
      <c r="J47" s="45">
        <v>0</v>
      </c>
      <c r="K47" s="45">
        <v>0</v>
      </c>
      <c r="L47" s="45">
        <v>0</v>
      </c>
    </row>
    <row r="48" spans="1:12" ht="15.75" x14ac:dyDescent="0.25">
      <c r="A48" s="140"/>
      <c r="B48" s="143"/>
      <c r="C48" s="14" t="s">
        <v>4</v>
      </c>
      <c r="D48" s="50">
        <v>0</v>
      </c>
      <c r="E48" s="40">
        <v>0</v>
      </c>
      <c r="F48" s="44">
        <v>0</v>
      </c>
      <c r="G48" s="44">
        <v>0</v>
      </c>
      <c r="H48" s="40">
        <v>0</v>
      </c>
      <c r="I48" s="45">
        <v>0</v>
      </c>
      <c r="J48" s="45">
        <v>0</v>
      </c>
      <c r="K48" s="45">
        <v>0</v>
      </c>
      <c r="L48" s="45">
        <v>0</v>
      </c>
    </row>
    <row r="49" spans="1:12" ht="15.75" x14ac:dyDescent="0.25">
      <c r="A49" s="140"/>
      <c r="B49" s="143"/>
      <c r="C49" s="14" t="s">
        <v>5</v>
      </c>
      <c r="D49" s="50">
        <f>SUM(E49:L49)</f>
        <v>83.1</v>
      </c>
      <c r="E49" s="40">
        <v>15</v>
      </c>
      <c r="F49" s="44">
        <v>12.1</v>
      </c>
      <c r="G49" s="44">
        <v>16</v>
      </c>
      <c r="H49" s="40">
        <v>20</v>
      </c>
      <c r="I49" s="45">
        <v>0</v>
      </c>
      <c r="J49" s="45">
        <v>20</v>
      </c>
      <c r="K49" s="45">
        <v>0</v>
      </c>
      <c r="L49" s="45">
        <v>0</v>
      </c>
    </row>
    <row r="50" spans="1:12" ht="15.75" x14ac:dyDescent="0.25">
      <c r="A50" s="140"/>
      <c r="B50" s="143"/>
      <c r="C50" s="14" t="s">
        <v>6</v>
      </c>
      <c r="D50" s="50">
        <v>0</v>
      </c>
      <c r="E50" s="40">
        <v>0</v>
      </c>
      <c r="F50" s="44">
        <v>0</v>
      </c>
      <c r="G50" s="44">
        <v>0</v>
      </c>
      <c r="H50" s="40">
        <v>0</v>
      </c>
      <c r="I50" s="45">
        <v>0</v>
      </c>
      <c r="J50" s="45">
        <v>0</v>
      </c>
      <c r="K50" s="45">
        <v>0</v>
      </c>
      <c r="L50" s="45">
        <v>0</v>
      </c>
    </row>
    <row r="51" spans="1:12" ht="15.75" x14ac:dyDescent="0.25">
      <c r="A51" s="141"/>
      <c r="B51" s="144"/>
      <c r="C51" s="14" t="s">
        <v>10</v>
      </c>
      <c r="D51" s="50">
        <v>0</v>
      </c>
      <c r="E51" s="40">
        <v>0</v>
      </c>
      <c r="F51" s="44">
        <v>0</v>
      </c>
      <c r="G51" s="44">
        <v>0</v>
      </c>
      <c r="H51" s="40">
        <v>0</v>
      </c>
      <c r="I51" s="45">
        <v>0</v>
      </c>
      <c r="J51" s="45">
        <v>0</v>
      </c>
      <c r="K51" s="45">
        <v>0</v>
      </c>
      <c r="L51" s="45">
        <v>0</v>
      </c>
    </row>
    <row r="52" spans="1:12" ht="15.75" x14ac:dyDescent="0.25">
      <c r="A52" s="139" t="s">
        <v>21</v>
      </c>
      <c r="B52" s="128" t="s">
        <v>129</v>
      </c>
      <c r="C52" s="19" t="s">
        <v>7</v>
      </c>
      <c r="D52" s="56">
        <f>SUM(E52:L52)</f>
        <v>1800</v>
      </c>
      <c r="E52" s="40">
        <v>300</v>
      </c>
      <c r="F52" s="44">
        <v>300</v>
      </c>
      <c r="G52" s="44">
        <v>0</v>
      </c>
      <c r="H52" s="40">
        <v>300</v>
      </c>
      <c r="I52" s="45">
        <v>0</v>
      </c>
      <c r="J52" s="45">
        <v>300</v>
      </c>
      <c r="K52" s="45">
        <v>300</v>
      </c>
      <c r="L52" s="45">
        <v>300</v>
      </c>
    </row>
    <row r="53" spans="1:12" ht="15.75" x14ac:dyDescent="0.25">
      <c r="A53" s="140"/>
      <c r="B53" s="128"/>
      <c r="C53" s="13" t="s">
        <v>9</v>
      </c>
      <c r="D53" s="56">
        <v>0</v>
      </c>
      <c r="E53" s="40">
        <v>0</v>
      </c>
      <c r="F53" s="44">
        <v>0</v>
      </c>
      <c r="G53" s="44">
        <v>0</v>
      </c>
      <c r="H53" s="40">
        <v>0</v>
      </c>
      <c r="I53" s="45">
        <v>0</v>
      </c>
      <c r="J53" s="45">
        <v>0</v>
      </c>
      <c r="K53" s="45">
        <v>0</v>
      </c>
      <c r="L53" s="45">
        <v>0</v>
      </c>
    </row>
    <row r="54" spans="1:12" ht="15.75" x14ac:dyDescent="0.25">
      <c r="A54" s="140"/>
      <c r="B54" s="128"/>
      <c r="C54" s="14" t="s">
        <v>4</v>
      </c>
      <c r="D54" s="56">
        <f>SUM(E54:K54)</f>
        <v>0</v>
      </c>
      <c r="E54" s="40">
        <v>0</v>
      </c>
      <c r="F54" s="44">
        <v>0</v>
      </c>
      <c r="G54" s="44">
        <v>0</v>
      </c>
      <c r="H54" s="40">
        <v>0</v>
      </c>
      <c r="I54" s="45">
        <v>0</v>
      </c>
      <c r="J54" s="45">
        <v>0</v>
      </c>
      <c r="K54" s="45">
        <v>0</v>
      </c>
      <c r="L54" s="45">
        <v>0</v>
      </c>
    </row>
    <row r="55" spans="1:12" ht="15.75" x14ac:dyDescent="0.25">
      <c r="A55" s="140"/>
      <c r="B55" s="128"/>
      <c r="C55" s="14" t="s">
        <v>5</v>
      </c>
      <c r="D55" s="56">
        <f>SUM(E55:L55)</f>
        <v>1800</v>
      </c>
      <c r="E55" s="40">
        <v>300</v>
      </c>
      <c r="F55" s="44">
        <v>300</v>
      </c>
      <c r="G55" s="44">
        <v>0</v>
      </c>
      <c r="H55" s="40">
        <v>300</v>
      </c>
      <c r="I55" s="45">
        <v>0</v>
      </c>
      <c r="J55" s="45">
        <v>300</v>
      </c>
      <c r="K55" s="45">
        <v>300</v>
      </c>
      <c r="L55" s="45">
        <v>300</v>
      </c>
    </row>
    <row r="56" spans="1:12" ht="15.75" x14ac:dyDescent="0.25">
      <c r="A56" s="140"/>
      <c r="B56" s="128"/>
      <c r="C56" s="14" t="s">
        <v>6</v>
      </c>
      <c r="D56" s="56">
        <f>SUM(E56:K56)</f>
        <v>0</v>
      </c>
      <c r="E56" s="40">
        <v>0</v>
      </c>
      <c r="F56" s="44">
        <v>0</v>
      </c>
      <c r="G56" s="44">
        <v>0</v>
      </c>
      <c r="H56" s="40">
        <v>0</v>
      </c>
      <c r="I56" s="45">
        <v>0</v>
      </c>
      <c r="J56" s="45">
        <v>0</v>
      </c>
      <c r="K56" s="45">
        <v>0</v>
      </c>
      <c r="L56" s="45">
        <v>0</v>
      </c>
    </row>
    <row r="57" spans="1:12" ht="15.75" x14ac:dyDescent="0.25">
      <c r="A57" s="141"/>
      <c r="B57" s="128"/>
      <c r="C57" s="14" t="s">
        <v>10</v>
      </c>
      <c r="D57" s="56">
        <f>SUM(E57:K57)</f>
        <v>0</v>
      </c>
      <c r="E57" s="40">
        <v>0</v>
      </c>
      <c r="F57" s="44">
        <v>0</v>
      </c>
      <c r="G57" s="44">
        <v>0</v>
      </c>
      <c r="H57" s="40">
        <v>0</v>
      </c>
      <c r="I57" s="45">
        <v>0</v>
      </c>
      <c r="J57" s="45">
        <v>0</v>
      </c>
      <c r="K57" s="45">
        <v>0</v>
      </c>
      <c r="L57" s="45">
        <v>0</v>
      </c>
    </row>
    <row r="58" spans="1:12" ht="15.75" x14ac:dyDescent="0.25">
      <c r="A58" s="139" t="s">
        <v>29</v>
      </c>
      <c r="B58" s="128" t="s">
        <v>147</v>
      </c>
      <c r="C58" s="19" t="s">
        <v>7</v>
      </c>
      <c r="D58" s="58">
        <f>SUM(E58:L58)</f>
        <v>6300.3490000000002</v>
      </c>
      <c r="E58" s="40">
        <v>421.51</v>
      </c>
      <c r="F58" s="44">
        <v>0</v>
      </c>
      <c r="G58" s="44">
        <v>1663.8389999999999</v>
      </c>
      <c r="H58" s="40">
        <v>0</v>
      </c>
      <c r="I58" s="45">
        <v>0</v>
      </c>
      <c r="J58" s="45">
        <v>1305</v>
      </c>
      <c r="K58" s="45">
        <v>1410</v>
      </c>
      <c r="L58" s="45">
        <v>1500</v>
      </c>
    </row>
    <row r="59" spans="1:12" ht="15.75" x14ac:dyDescent="0.25">
      <c r="A59" s="140"/>
      <c r="B59" s="128"/>
      <c r="C59" s="13" t="s">
        <v>9</v>
      </c>
      <c r="D59" s="58">
        <v>0</v>
      </c>
      <c r="E59" s="40">
        <v>0</v>
      </c>
      <c r="F59" s="44">
        <v>0</v>
      </c>
      <c r="G59" s="44">
        <v>0</v>
      </c>
      <c r="H59" s="40">
        <v>0</v>
      </c>
      <c r="I59" s="45">
        <v>0</v>
      </c>
      <c r="J59" s="45">
        <v>0</v>
      </c>
      <c r="K59" s="45">
        <v>0</v>
      </c>
      <c r="L59" s="45">
        <v>0</v>
      </c>
    </row>
    <row r="60" spans="1:12" ht="15.75" x14ac:dyDescent="0.25">
      <c r="A60" s="140"/>
      <c r="B60" s="128"/>
      <c r="C60" s="14" t="s">
        <v>4</v>
      </c>
      <c r="D60" s="58">
        <v>0</v>
      </c>
      <c r="E60" s="40">
        <v>0</v>
      </c>
      <c r="F60" s="44">
        <v>0</v>
      </c>
      <c r="G60" s="44">
        <v>0</v>
      </c>
      <c r="H60" s="40">
        <v>0</v>
      </c>
      <c r="I60" s="45">
        <v>0</v>
      </c>
      <c r="J60" s="45">
        <v>0</v>
      </c>
      <c r="K60" s="45">
        <v>0</v>
      </c>
      <c r="L60" s="45">
        <v>0</v>
      </c>
    </row>
    <row r="61" spans="1:12" ht="15.75" x14ac:dyDescent="0.25">
      <c r="A61" s="140"/>
      <c r="B61" s="128"/>
      <c r="C61" s="14" t="s">
        <v>5</v>
      </c>
      <c r="D61" s="58">
        <f>SUM(E58:L58)</f>
        <v>6300.3490000000002</v>
      </c>
      <c r="E61" s="40">
        <v>421.512</v>
      </c>
      <c r="F61" s="44">
        <v>0</v>
      </c>
      <c r="G61" s="44">
        <v>1663.8389999999999</v>
      </c>
      <c r="H61" s="40">
        <v>0</v>
      </c>
      <c r="I61" s="45">
        <v>0</v>
      </c>
      <c r="J61" s="45">
        <v>1305</v>
      </c>
      <c r="K61" s="45">
        <v>1410</v>
      </c>
      <c r="L61" s="45">
        <v>1500</v>
      </c>
    </row>
    <row r="62" spans="1:12" ht="15.75" x14ac:dyDescent="0.25">
      <c r="A62" s="140"/>
      <c r="B62" s="128"/>
      <c r="C62" s="14" t="s">
        <v>6</v>
      </c>
      <c r="D62" s="58">
        <v>0</v>
      </c>
      <c r="E62" s="40">
        <v>0</v>
      </c>
      <c r="F62" s="44">
        <v>0</v>
      </c>
      <c r="G62" s="44">
        <v>0</v>
      </c>
      <c r="H62" s="40">
        <v>0</v>
      </c>
      <c r="I62" s="45">
        <v>0</v>
      </c>
      <c r="J62" s="45">
        <v>0</v>
      </c>
      <c r="K62" s="45">
        <v>0</v>
      </c>
      <c r="L62" s="45">
        <v>0</v>
      </c>
    </row>
    <row r="63" spans="1:12" ht="114" customHeight="1" x14ac:dyDescent="0.25">
      <c r="A63" s="141"/>
      <c r="B63" s="128"/>
      <c r="C63" s="14" t="s">
        <v>10</v>
      </c>
      <c r="D63" s="58">
        <v>0</v>
      </c>
      <c r="E63" s="40">
        <v>0</v>
      </c>
      <c r="F63" s="44">
        <v>0</v>
      </c>
      <c r="G63" s="44">
        <v>0</v>
      </c>
      <c r="H63" s="40">
        <v>0</v>
      </c>
      <c r="I63" s="45">
        <v>0</v>
      </c>
      <c r="J63" s="45">
        <v>0</v>
      </c>
      <c r="K63" s="45">
        <v>0</v>
      </c>
      <c r="L63" s="45">
        <v>0</v>
      </c>
    </row>
    <row r="64" spans="1:12" ht="18" customHeight="1" x14ac:dyDescent="0.25">
      <c r="A64" s="139" t="s">
        <v>30</v>
      </c>
      <c r="B64" s="128" t="s">
        <v>130</v>
      </c>
      <c r="C64" s="19" t="s">
        <v>7</v>
      </c>
      <c r="D64" s="57">
        <f>SUM(E64:L64)</f>
        <v>6766.4880000000003</v>
      </c>
      <c r="E64" s="44">
        <v>352.78800000000001</v>
      </c>
      <c r="F64" s="44">
        <f>SUM(F65:F69)</f>
        <v>998.2</v>
      </c>
      <c r="G64" s="44">
        <v>500</v>
      </c>
      <c r="H64" s="44">
        <v>1200</v>
      </c>
      <c r="I64" s="45">
        <v>2215.5</v>
      </c>
      <c r="J64" s="45">
        <v>500</v>
      </c>
      <c r="K64" s="45">
        <v>500</v>
      </c>
      <c r="L64" s="45">
        <v>500</v>
      </c>
    </row>
    <row r="65" spans="1:12" ht="16.5" customHeight="1" x14ac:dyDescent="0.25">
      <c r="A65" s="140"/>
      <c r="B65" s="128"/>
      <c r="C65" s="13" t="s">
        <v>9</v>
      </c>
      <c r="D65" s="57">
        <f t="shared" ref="D65:D93" si="11">SUM(E65:K65)</f>
        <v>0</v>
      </c>
      <c r="E65" s="44">
        <v>0</v>
      </c>
      <c r="F65" s="44">
        <v>0</v>
      </c>
      <c r="G65" s="44">
        <v>0</v>
      </c>
      <c r="H65" s="44">
        <v>0</v>
      </c>
      <c r="I65" s="45">
        <v>0</v>
      </c>
      <c r="J65" s="45">
        <v>0</v>
      </c>
      <c r="K65" s="45">
        <v>0</v>
      </c>
      <c r="L65" s="45">
        <v>0</v>
      </c>
    </row>
    <row r="66" spans="1:12" ht="18.75" customHeight="1" x14ac:dyDescent="0.25">
      <c r="A66" s="140"/>
      <c r="B66" s="128"/>
      <c r="C66" s="14" t="s">
        <v>4</v>
      </c>
      <c r="D66" s="57">
        <f t="shared" si="11"/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  <c r="L66" s="45">
        <v>0</v>
      </c>
    </row>
    <row r="67" spans="1:12" ht="16.5" customHeight="1" x14ac:dyDescent="0.25">
      <c r="A67" s="140"/>
      <c r="B67" s="128"/>
      <c r="C67" s="14" t="s">
        <v>5</v>
      </c>
      <c r="D67" s="57">
        <f>SUM(E67:L67)</f>
        <v>6766.4880000000003</v>
      </c>
      <c r="E67" s="44">
        <v>352.78800000000001</v>
      </c>
      <c r="F67" s="44">
        <v>998.2</v>
      </c>
      <c r="G67" s="44">
        <v>500</v>
      </c>
      <c r="H67" s="44">
        <v>1200</v>
      </c>
      <c r="I67" s="45">
        <v>2215.5</v>
      </c>
      <c r="J67" s="45">
        <v>500</v>
      </c>
      <c r="K67" s="45">
        <v>500</v>
      </c>
      <c r="L67" s="45">
        <v>500</v>
      </c>
    </row>
    <row r="68" spans="1:12" ht="19.5" customHeight="1" x14ac:dyDescent="0.25">
      <c r="A68" s="140"/>
      <c r="B68" s="128"/>
      <c r="C68" s="14" t="s">
        <v>6</v>
      </c>
      <c r="D68" s="57">
        <f t="shared" si="11"/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  <c r="L68" s="45">
        <v>0</v>
      </c>
    </row>
    <row r="69" spans="1:12" ht="21" customHeight="1" x14ac:dyDescent="0.25">
      <c r="A69" s="141"/>
      <c r="B69" s="128"/>
      <c r="C69" s="14" t="s">
        <v>10</v>
      </c>
      <c r="D69" s="57">
        <f t="shared" si="11"/>
        <v>0</v>
      </c>
      <c r="E69" s="44">
        <v>0</v>
      </c>
      <c r="F69" s="44">
        <v>0</v>
      </c>
      <c r="G69" s="44">
        <v>0</v>
      </c>
      <c r="H69" s="44">
        <v>0</v>
      </c>
      <c r="I69" s="45">
        <v>0</v>
      </c>
      <c r="J69" s="45">
        <v>0</v>
      </c>
      <c r="K69" s="45">
        <v>0</v>
      </c>
      <c r="L69" s="45">
        <v>0</v>
      </c>
    </row>
    <row r="70" spans="1:12" ht="18.75" customHeight="1" x14ac:dyDescent="0.25">
      <c r="A70" s="139" t="s">
        <v>32</v>
      </c>
      <c r="B70" s="128" t="s">
        <v>31</v>
      </c>
      <c r="C70" s="55" t="s">
        <v>7</v>
      </c>
      <c r="D70" s="57">
        <f>SUM(E70:L70)</f>
        <v>1607.5</v>
      </c>
      <c r="E70" s="44">
        <f>SUM(E71:E75)</f>
        <v>1607.5</v>
      </c>
      <c r="F70" s="44">
        <v>0</v>
      </c>
      <c r="G70" s="44">
        <v>0</v>
      </c>
      <c r="H70" s="44">
        <v>0</v>
      </c>
      <c r="I70" s="45">
        <v>0</v>
      </c>
      <c r="J70" s="45">
        <v>0</v>
      </c>
      <c r="K70" s="45">
        <v>0</v>
      </c>
      <c r="L70" s="45">
        <v>0</v>
      </c>
    </row>
    <row r="71" spans="1:12" ht="18.75" customHeight="1" x14ac:dyDescent="0.25">
      <c r="A71" s="140"/>
      <c r="B71" s="128"/>
      <c r="C71" s="13" t="s">
        <v>9</v>
      </c>
      <c r="D71" s="57">
        <f t="shared" si="11"/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  <c r="L71" s="45">
        <v>0</v>
      </c>
    </row>
    <row r="72" spans="1:12" ht="17.25" customHeight="1" x14ac:dyDescent="0.25">
      <c r="A72" s="140"/>
      <c r="B72" s="128"/>
      <c r="C72" s="14" t="s">
        <v>4</v>
      </c>
      <c r="D72" s="57">
        <f>SUM(E72:L72)</f>
        <v>1527.1</v>
      </c>
      <c r="E72" s="44">
        <v>1527.1</v>
      </c>
      <c r="F72" s="44">
        <v>0</v>
      </c>
      <c r="G72" s="44">
        <v>0</v>
      </c>
      <c r="H72" s="44">
        <v>0</v>
      </c>
      <c r="I72" s="45">
        <v>0</v>
      </c>
      <c r="J72" s="45">
        <v>0</v>
      </c>
      <c r="K72" s="45">
        <v>0</v>
      </c>
      <c r="L72" s="45">
        <v>0</v>
      </c>
    </row>
    <row r="73" spans="1:12" ht="15.75" customHeight="1" x14ac:dyDescent="0.25">
      <c r="A73" s="140"/>
      <c r="B73" s="128"/>
      <c r="C73" s="14" t="s">
        <v>5</v>
      </c>
      <c r="D73" s="57">
        <f>SUM(E73:L73)</f>
        <v>80.400000000000006</v>
      </c>
      <c r="E73" s="44">
        <v>80.400000000000006</v>
      </c>
      <c r="F73" s="44">
        <v>0</v>
      </c>
      <c r="G73" s="44">
        <v>0</v>
      </c>
      <c r="H73" s="44">
        <v>0</v>
      </c>
      <c r="I73" s="45">
        <v>0</v>
      </c>
      <c r="J73" s="45">
        <v>0</v>
      </c>
      <c r="K73" s="45">
        <v>0</v>
      </c>
      <c r="L73" s="45">
        <v>0</v>
      </c>
    </row>
    <row r="74" spans="1:12" ht="18.75" customHeight="1" x14ac:dyDescent="0.25">
      <c r="A74" s="140"/>
      <c r="B74" s="128"/>
      <c r="C74" s="14" t="s">
        <v>6</v>
      </c>
      <c r="D74" s="57">
        <f t="shared" si="11"/>
        <v>0</v>
      </c>
      <c r="E74" s="44">
        <v>0</v>
      </c>
      <c r="F74" s="44">
        <v>0</v>
      </c>
      <c r="G74" s="44">
        <v>0</v>
      </c>
      <c r="H74" s="44">
        <v>0</v>
      </c>
      <c r="I74" s="45">
        <v>0</v>
      </c>
      <c r="J74" s="45">
        <v>0</v>
      </c>
      <c r="K74" s="45">
        <v>0</v>
      </c>
      <c r="L74" s="45">
        <v>0</v>
      </c>
    </row>
    <row r="75" spans="1:12" ht="16.5" customHeight="1" x14ac:dyDescent="0.25">
      <c r="A75" s="141"/>
      <c r="B75" s="128"/>
      <c r="C75" s="14" t="s">
        <v>10</v>
      </c>
      <c r="D75" s="57">
        <f t="shared" si="11"/>
        <v>0</v>
      </c>
      <c r="E75" s="44">
        <v>0</v>
      </c>
      <c r="F75" s="44">
        <v>0</v>
      </c>
      <c r="G75" s="44">
        <v>0</v>
      </c>
      <c r="H75" s="44">
        <v>0</v>
      </c>
      <c r="I75" s="45">
        <v>0</v>
      </c>
      <c r="J75" s="45">
        <v>0</v>
      </c>
      <c r="K75" s="45">
        <v>0</v>
      </c>
      <c r="L75" s="45">
        <v>0</v>
      </c>
    </row>
    <row r="76" spans="1:12" ht="15" customHeight="1" x14ac:dyDescent="0.25">
      <c r="A76" s="139" t="s">
        <v>33</v>
      </c>
      <c r="B76" s="128" t="s">
        <v>34</v>
      </c>
      <c r="C76" s="55" t="s">
        <v>7</v>
      </c>
      <c r="D76" s="57">
        <f t="shared" si="11"/>
        <v>0</v>
      </c>
      <c r="E76" s="44">
        <v>0</v>
      </c>
      <c r="F76" s="44">
        <v>0</v>
      </c>
      <c r="G76" s="44">
        <v>0</v>
      </c>
      <c r="H76" s="44">
        <v>0</v>
      </c>
      <c r="I76" s="45">
        <v>0</v>
      </c>
      <c r="J76" s="45">
        <v>0</v>
      </c>
      <c r="K76" s="45">
        <v>0</v>
      </c>
      <c r="L76" s="45">
        <v>0</v>
      </c>
    </row>
    <row r="77" spans="1:12" ht="16.5" customHeight="1" x14ac:dyDescent="0.25">
      <c r="A77" s="140"/>
      <c r="B77" s="128"/>
      <c r="C77" s="13" t="s">
        <v>9</v>
      </c>
      <c r="D77" s="57">
        <f t="shared" si="11"/>
        <v>0</v>
      </c>
      <c r="E77" s="44">
        <v>0</v>
      </c>
      <c r="F77" s="44">
        <v>0</v>
      </c>
      <c r="G77" s="44">
        <v>0</v>
      </c>
      <c r="H77" s="44">
        <v>0</v>
      </c>
      <c r="I77" s="45">
        <v>0</v>
      </c>
      <c r="J77" s="45">
        <v>0</v>
      </c>
      <c r="K77" s="45">
        <v>0</v>
      </c>
      <c r="L77" s="45">
        <v>0</v>
      </c>
    </row>
    <row r="78" spans="1:12" ht="12.75" customHeight="1" x14ac:dyDescent="0.25">
      <c r="A78" s="140"/>
      <c r="B78" s="128"/>
      <c r="C78" s="14" t="s">
        <v>4</v>
      </c>
      <c r="D78" s="57">
        <f t="shared" si="11"/>
        <v>0</v>
      </c>
      <c r="E78" s="44">
        <v>0</v>
      </c>
      <c r="F78" s="44">
        <v>0</v>
      </c>
      <c r="G78" s="44">
        <v>0</v>
      </c>
      <c r="H78" s="44">
        <v>0</v>
      </c>
      <c r="I78" s="45">
        <v>0</v>
      </c>
      <c r="J78" s="45">
        <v>0</v>
      </c>
      <c r="K78" s="45">
        <v>0</v>
      </c>
      <c r="L78" s="45">
        <v>0</v>
      </c>
    </row>
    <row r="79" spans="1:12" ht="15.75" x14ac:dyDescent="0.25">
      <c r="A79" s="140"/>
      <c r="B79" s="128"/>
      <c r="C79" s="14" t="s">
        <v>5</v>
      </c>
      <c r="D79" s="57">
        <f t="shared" si="11"/>
        <v>0</v>
      </c>
      <c r="E79" s="44">
        <v>0</v>
      </c>
      <c r="F79" s="44">
        <v>0</v>
      </c>
      <c r="G79" s="44">
        <v>0</v>
      </c>
      <c r="H79" s="44">
        <v>0</v>
      </c>
      <c r="I79" s="45">
        <v>0</v>
      </c>
      <c r="J79" s="45">
        <v>0</v>
      </c>
      <c r="K79" s="45">
        <v>0</v>
      </c>
      <c r="L79" s="45">
        <v>0</v>
      </c>
    </row>
    <row r="80" spans="1:12" ht="15.75" x14ac:dyDescent="0.25">
      <c r="A80" s="140"/>
      <c r="B80" s="128"/>
      <c r="C80" s="14" t="s">
        <v>6</v>
      </c>
      <c r="D80" s="57">
        <f t="shared" si="11"/>
        <v>0</v>
      </c>
      <c r="E80" s="44">
        <v>0</v>
      </c>
      <c r="F80" s="44">
        <v>0</v>
      </c>
      <c r="G80" s="44">
        <v>0</v>
      </c>
      <c r="H80" s="44">
        <v>0</v>
      </c>
      <c r="I80" s="45">
        <v>0</v>
      </c>
      <c r="J80" s="45">
        <v>0</v>
      </c>
      <c r="K80" s="45">
        <v>0</v>
      </c>
      <c r="L80" s="45">
        <v>0</v>
      </c>
    </row>
    <row r="81" spans="1:12" ht="15.75" x14ac:dyDescent="0.25">
      <c r="A81" s="141"/>
      <c r="B81" s="128"/>
      <c r="C81" s="14" t="s">
        <v>10</v>
      </c>
      <c r="D81" s="57">
        <f t="shared" si="11"/>
        <v>0</v>
      </c>
      <c r="E81" s="44">
        <v>0</v>
      </c>
      <c r="F81" s="44">
        <v>0</v>
      </c>
      <c r="G81" s="44">
        <v>0</v>
      </c>
      <c r="H81" s="44">
        <v>0</v>
      </c>
      <c r="I81" s="45">
        <v>0</v>
      </c>
      <c r="J81" s="45">
        <v>0</v>
      </c>
      <c r="K81" s="45">
        <v>0</v>
      </c>
      <c r="L81" s="45">
        <v>0</v>
      </c>
    </row>
    <row r="82" spans="1:12" ht="15.75" x14ac:dyDescent="0.25">
      <c r="A82" s="139" t="s">
        <v>35</v>
      </c>
      <c r="B82" s="128" t="s">
        <v>37</v>
      </c>
      <c r="C82" s="19" t="s">
        <v>7</v>
      </c>
      <c r="D82" s="57">
        <f t="shared" si="11"/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  <c r="L82" s="45">
        <v>0</v>
      </c>
    </row>
    <row r="83" spans="1:12" ht="15.75" x14ac:dyDescent="0.25">
      <c r="A83" s="140"/>
      <c r="B83" s="128"/>
      <c r="C83" s="13" t="s">
        <v>9</v>
      </c>
      <c r="D83" s="57">
        <f t="shared" si="11"/>
        <v>0</v>
      </c>
      <c r="E83" s="44">
        <v>0</v>
      </c>
      <c r="F83" s="44">
        <v>0</v>
      </c>
      <c r="G83" s="44">
        <v>0</v>
      </c>
      <c r="H83" s="44">
        <v>0</v>
      </c>
      <c r="I83" s="45">
        <v>0</v>
      </c>
      <c r="J83" s="45">
        <v>0</v>
      </c>
      <c r="K83" s="45">
        <v>0</v>
      </c>
      <c r="L83" s="45">
        <v>0</v>
      </c>
    </row>
    <row r="84" spans="1:12" ht="15.75" x14ac:dyDescent="0.25">
      <c r="A84" s="140"/>
      <c r="B84" s="128"/>
      <c r="C84" s="14" t="s">
        <v>4</v>
      </c>
      <c r="D84" s="57">
        <f t="shared" si="11"/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  <c r="L84" s="45">
        <v>0</v>
      </c>
    </row>
    <row r="85" spans="1:12" ht="15.75" x14ac:dyDescent="0.25">
      <c r="A85" s="140"/>
      <c r="B85" s="128"/>
      <c r="C85" s="14" t="s">
        <v>5</v>
      </c>
      <c r="D85" s="57">
        <f t="shared" si="11"/>
        <v>0</v>
      </c>
      <c r="E85" s="44">
        <v>0</v>
      </c>
      <c r="F85" s="44">
        <v>0</v>
      </c>
      <c r="G85" s="44">
        <v>0</v>
      </c>
      <c r="H85" s="44">
        <v>0</v>
      </c>
      <c r="I85" s="45">
        <v>0</v>
      </c>
      <c r="J85" s="45">
        <v>0</v>
      </c>
      <c r="K85" s="45">
        <v>0</v>
      </c>
      <c r="L85" s="45">
        <v>0</v>
      </c>
    </row>
    <row r="86" spans="1:12" ht="15.75" x14ac:dyDescent="0.25">
      <c r="A86" s="140"/>
      <c r="B86" s="128"/>
      <c r="C86" s="14" t="s">
        <v>6</v>
      </c>
      <c r="D86" s="57">
        <f t="shared" si="11"/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  <c r="L86" s="45">
        <v>0</v>
      </c>
    </row>
    <row r="87" spans="1:12" ht="35.25" customHeight="1" x14ac:dyDescent="0.25">
      <c r="A87" s="141"/>
      <c r="B87" s="128"/>
      <c r="C87" s="14" t="s">
        <v>10</v>
      </c>
      <c r="D87" s="57">
        <f t="shared" si="11"/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  <c r="L87" s="45">
        <v>0</v>
      </c>
    </row>
    <row r="88" spans="1:12" ht="15.75" x14ac:dyDescent="0.25">
      <c r="A88" s="148" t="s">
        <v>36</v>
      </c>
      <c r="B88" s="128" t="s">
        <v>38</v>
      </c>
      <c r="C88" s="55" t="s">
        <v>7</v>
      </c>
      <c r="D88" s="57">
        <f t="shared" si="11"/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  <c r="L88" s="45">
        <v>0</v>
      </c>
    </row>
    <row r="89" spans="1:12" ht="15.75" x14ac:dyDescent="0.25">
      <c r="A89" s="149"/>
      <c r="B89" s="128"/>
      <c r="C89" s="13" t="s">
        <v>9</v>
      </c>
      <c r="D89" s="57">
        <f t="shared" si="11"/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  <c r="L89" s="45">
        <v>0</v>
      </c>
    </row>
    <row r="90" spans="1:12" ht="15.75" x14ac:dyDescent="0.25">
      <c r="A90" s="149"/>
      <c r="B90" s="128"/>
      <c r="C90" s="14" t="s">
        <v>4</v>
      </c>
      <c r="D90" s="57">
        <f t="shared" si="11"/>
        <v>0</v>
      </c>
      <c r="E90" s="44">
        <v>0</v>
      </c>
      <c r="F90" s="44">
        <v>0</v>
      </c>
      <c r="G90" s="44">
        <v>0</v>
      </c>
      <c r="H90" s="44">
        <v>0</v>
      </c>
      <c r="I90" s="45">
        <v>0</v>
      </c>
      <c r="J90" s="45">
        <v>0</v>
      </c>
      <c r="K90" s="45">
        <v>0</v>
      </c>
      <c r="L90" s="45">
        <v>0</v>
      </c>
    </row>
    <row r="91" spans="1:12" ht="15.75" x14ac:dyDescent="0.25">
      <c r="A91" s="149"/>
      <c r="B91" s="128"/>
      <c r="C91" s="14" t="s">
        <v>5</v>
      </c>
      <c r="D91" s="57">
        <f t="shared" si="11"/>
        <v>0</v>
      </c>
      <c r="E91" s="44">
        <v>0</v>
      </c>
      <c r="F91" s="44">
        <v>0</v>
      </c>
      <c r="G91" s="44">
        <v>0</v>
      </c>
      <c r="H91" s="44">
        <v>0</v>
      </c>
      <c r="I91" s="45">
        <v>0</v>
      </c>
      <c r="J91" s="45">
        <v>0</v>
      </c>
      <c r="K91" s="45">
        <v>0</v>
      </c>
      <c r="L91" s="45">
        <v>0</v>
      </c>
    </row>
    <row r="92" spans="1:12" ht="15.75" x14ac:dyDescent="0.25">
      <c r="A92" s="149"/>
      <c r="B92" s="128"/>
      <c r="C92" s="14" t="s">
        <v>6</v>
      </c>
      <c r="D92" s="57">
        <f t="shared" si="11"/>
        <v>0</v>
      </c>
      <c r="E92" s="44">
        <v>0</v>
      </c>
      <c r="F92" s="44">
        <v>0</v>
      </c>
      <c r="G92" s="44">
        <v>0</v>
      </c>
      <c r="H92" s="44">
        <v>0</v>
      </c>
      <c r="I92" s="45">
        <v>0</v>
      </c>
      <c r="J92" s="45">
        <v>0</v>
      </c>
      <c r="K92" s="45">
        <v>0</v>
      </c>
      <c r="L92" s="45">
        <v>0</v>
      </c>
    </row>
    <row r="93" spans="1:12" ht="15.75" x14ac:dyDescent="0.25">
      <c r="A93" s="150"/>
      <c r="B93" s="128"/>
      <c r="C93" s="14" t="s">
        <v>10</v>
      </c>
      <c r="D93" s="57">
        <f t="shared" si="11"/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  <c r="L93" s="45">
        <v>0</v>
      </c>
    </row>
    <row r="94" spans="1:12" ht="15.75" x14ac:dyDescent="0.25">
      <c r="A94" s="54"/>
      <c r="B94" s="53"/>
      <c r="C94" s="36"/>
      <c r="D94" s="36"/>
      <c r="E94" s="22"/>
      <c r="F94" s="22"/>
      <c r="G94" s="22"/>
      <c r="H94" s="22"/>
      <c r="I94" s="26"/>
      <c r="J94" s="26"/>
      <c r="K94" s="26"/>
      <c r="L94" s="26"/>
    </row>
    <row r="95" spans="1:12" ht="15.75" x14ac:dyDescent="0.25">
      <c r="A95" s="54"/>
      <c r="B95" s="53"/>
      <c r="C95" s="37"/>
      <c r="D95" s="37"/>
      <c r="E95" s="22"/>
      <c r="F95" s="22"/>
      <c r="G95" s="22"/>
      <c r="H95" s="22"/>
      <c r="I95" s="26"/>
      <c r="J95" s="26"/>
      <c r="K95" s="26"/>
      <c r="L95" s="26"/>
    </row>
    <row r="96" spans="1:12" ht="15.75" x14ac:dyDescent="0.25">
      <c r="A96" s="54"/>
      <c r="B96" s="53"/>
      <c r="C96" s="37"/>
      <c r="D96" s="37"/>
      <c r="E96" s="22"/>
      <c r="F96" s="22"/>
      <c r="G96" s="22"/>
      <c r="H96" s="22"/>
      <c r="I96" s="26"/>
      <c r="J96" s="26"/>
      <c r="K96" s="26"/>
      <c r="L96" s="26"/>
    </row>
    <row r="97" spans="1:12" ht="15.75" x14ac:dyDescent="0.25">
      <c r="A97" s="54"/>
      <c r="B97" s="53"/>
      <c r="C97" s="37"/>
      <c r="D97" s="37"/>
      <c r="E97" s="22"/>
      <c r="F97" s="22"/>
      <c r="G97" s="22"/>
      <c r="H97" s="22"/>
      <c r="I97" s="26"/>
      <c r="J97" s="26"/>
      <c r="K97" s="26"/>
      <c r="L97" s="26"/>
    </row>
    <row r="98" spans="1:12" ht="15.75" x14ac:dyDescent="0.25">
      <c r="A98" s="54"/>
      <c r="B98" s="53"/>
      <c r="C98" s="37"/>
      <c r="D98" s="37"/>
      <c r="E98" s="22"/>
      <c r="F98" s="22"/>
      <c r="G98" s="22"/>
      <c r="H98" s="22"/>
      <c r="I98" s="26"/>
      <c r="J98" s="26"/>
      <c r="K98" s="26"/>
      <c r="L98" s="26"/>
    </row>
    <row r="99" spans="1:12" ht="15.75" x14ac:dyDescent="0.25">
      <c r="A99" s="147"/>
      <c r="B99" s="146"/>
      <c r="C99" s="35"/>
      <c r="D99" s="35"/>
      <c r="E99" s="22"/>
      <c r="F99" s="22"/>
      <c r="G99" s="22"/>
      <c r="H99" s="22"/>
      <c r="I99" s="26"/>
      <c r="J99" s="26"/>
      <c r="K99" s="26"/>
      <c r="L99" s="26"/>
    </row>
    <row r="100" spans="1:12" ht="15.75" x14ac:dyDescent="0.25">
      <c r="A100" s="147"/>
      <c r="B100" s="146"/>
      <c r="C100" s="36"/>
      <c r="D100" s="36"/>
      <c r="E100" s="22"/>
      <c r="F100" s="22"/>
      <c r="G100" s="22"/>
      <c r="H100" s="22"/>
      <c r="I100" s="26"/>
      <c r="J100" s="26"/>
      <c r="K100" s="26"/>
      <c r="L100" s="26"/>
    </row>
    <row r="101" spans="1:12" ht="15.75" x14ac:dyDescent="0.25">
      <c r="A101" s="147"/>
      <c r="B101" s="146"/>
      <c r="C101" s="37"/>
      <c r="D101" s="37"/>
      <c r="E101" s="22"/>
      <c r="F101" s="22"/>
      <c r="G101" s="22"/>
      <c r="H101" s="22"/>
      <c r="I101" s="26"/>
      <c r="J101" s="26"/>
      <c r="K101" s="26"/>
      <c r="L101" s="26"/>
    </row>
    <row r="102" spans="1:12" ht="15.75" x14ac:dyDescent="0.25">
      <c r="A102" s="147"/>
      <c r="B102" s="146"/>
      <c r="C102" s="37"/>
      <c r="D102" s="37"/>
      <c r="E102" s="22"/>
      <c r="F102" s="22"/>
      <c r="G102" s="22"/>
      <c r="H102" s="22"/>
      <c r="I102" s="26"/>
      <c r="J102" s="26"/>
      <c r="K102" s="26"/>
      <c r="L102" s="26"/>
    </row>
    <row r="103" spans="1:12" ht="15.75" x14ac:dyDescent="0.25">
      <c r="A103" s="147"/>
      <c r="B103" s="146"/>
      <c r="C103" s="37"/>
      <c r="D103" s="37"/>
      <c r="E103" s="22"/>
      <c r="F103" s="22"/>
      <c r="G103" s="22"/>
      <c r="H103" s="22"/>
      <c r="I103" s="26"/>
      <c r="J103" s="26"/>
      <c r="K103" s="26"/>
      <c r="L103" s="26"/>
    </row>
    <row r="104" spans="1:12" ht="15.75" x14ac:dyDescent="0.25">
      <c r="A104" s="147"/>
      <c r="B104" s="146"/>
      <c r="C104" s="37"/>
      <c r="D104" s="37"/>
      <c r="E104" s="22"/>
      <c r="F104" s="22"/>
      <c r="G104" s="22"/>
      <c r="H104" s="22"/>
      <c r="I104" s="26"/>
      <c r="J104" s="26"/>
      <c r="K104" s="26"/>
      <c r="L104" s="26"/>
    </row>
    <row r="105" spans="1:12" ht="15.75" x14ac:dyDescent="0.25">
      <c r="A105" s="27"/>
      <c r="B105" s="28"/>
      <c r="C105" s="26"/>
      <c r="D105" s="26"/>
      <c r="E105" s="22"/>
      <c r="F105" s="22"/>
      <c r="G105" s="22"/>
      <c r="H105" s="26"/>
      <c r="I105" s="26"/>
      <c r="J105" s="26"/>
      <c r="K105" s="26"/>
      <c r="L105" s="26"/>
    </row>
    <row r="106" spans="1:12" ht="15.75" x14ac:dyDescent="0.25">
      <c r="A106" s="27"/>
      <c r="B106" s="28"/>
      <c r="C106" s="26"/>
      <c r="D106" s="26"/>
      <c r="E106" s="22"/>
      <c r="F106" s="22"/>
      <c r="G106" s="22"/>
    </row>
    <row r="107" spans="1:12" x14ac:dyDescent="0.2">
      <c r="A107" s="2"/>
      <c r="B107" s="2"/>
    </row>
    <row r="108" spans="1:12" ht="15" x14ac:dyDescent="0.2">
      <c r="A108" s="20"/>
      <c r="B108" s="21"/>
      <c r="C108" s="21"/>
      <c r="D108" s="21"/>
      <c r="E108" s="21"/>
      <c r="F108" s="21"/>
      <c r="G108" s="21"/>
      <c r="H108" s="21"/>
    </row>
    <row r="109" spans="1:12" ht="15" x14ac:dyDescent="0.25">
      <c r="A109" s="16"/>
      <c r="B109" s="16"/>
      <c r="C109" s="16"/>
      <c r="D109" s="16"/>
      <c r="E109" s="15"/>
      <c r="F109" s="15"/>
      <c r="G109" s="15"/>
      <c r="H109" s="15"/>
    </row>
    <row r="110" spans="1:12" ht="15" x14ac:dyDescent="0.2">
      <c r="E110" s="16"/>
      <c r="F110" s="16"/>
      <c r="G110" s="16"/>
      <c r="H110" s="16"/>
    </row>
  </sheetData>
  <mergeCells count="37">
    <mergeCell ref="B16:B21"/>
    <mergeCell ref="A16:A21"/>
    <mergeCell ref="A70:A75"/>
    <mergeCell ref="B70:B75"/>
    <mergeCell ref="B46:B51"/>
    <mergeCell ref="A46:A51"/>
    <mergeCell ref="B34:B39"/>
    <mergeCell ref="B58:B63"/>
    <mergeCell ref="A58:A63"/>
    <mergeCell ref="A52:A57"/>
    <mergeCell ref="A40:A45"/>
    <mergeCell ref="B99:B104"/>
    <mergeCell ref="A99:A104"/>
    <mergeCell ref="A64:A69"/>
    <mergeCell ref="B64:B69"/>
    <mergeCell ref="A82:A87"/>
    <mergeCell ref="B82:B87"/>
    <mergeCell ref="A76:A81"/>
    <mergeCell ref="B76:B81"/>
    <mergeCell ref="A88:A93"/>
    <mergeCell ref="B88:B93"/>
    <mergeCell ref="I3:L3"/>
    <mergeCell ref="D6:L6"/>
    <mergeCell ref="B2:L2"/>
    <mergeCell ref="B22:B27"/>
    <mergeCell ref="B52:B57"/>
    <mergeCell ref="A4:L4"/>
    <mergeCell ref="C6:C7"/>
    <mergeCell ref="A9:A14"/>
    <mergeCell ref="B9:B14"/>
    <mergeCell ref="A6:A7"/>
    <mergeCell ref="B6:B7"/>
    <mergeCell ref="A22:A27"/>
    <mergeCell ref="A28:A33"/>
    <mergeCell ref="B40:B45"/>
    <mergeCell ref="B28:B33"/>
    <mergeCell ref="A34:A39"/>
  </mergeCells>
  <printOptions horizontalCentered="1"/>
  <pageMargins left="0.7" right="0.7" top="0.75" bottom="0.75" header="0.3" footer="0.3"/>
  <pageSetup paperSize="9" scale="59" firstPageNumber="163" fitToHeight="0" orientation="landscape" r:id="rId1"/>
  <headerFooter scaleWithDoc="0"/>
  <rowBreaks count="2" manualBreakCount="2">
    <brk id="33" max="9" man="1"/>
    <brk id="6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0"/>
  <sheetViews>
    <sheetView view="pageBreakPreview" topLeftCell="A29" zoomScaleNormal="100" zoomScaleSheetLayoutView="100" workbookViewId="0">
      <selection activeCell="G10" sqref="G10"/>
    </sheetView>
  </sheetViews>
  <sheetFormatPr defaultRowHeight="12.75" x14ac:dyDescent="0.2"/>
  <cols>
    <col min="2" max="3" width="31.5703125" customWidth="1"/>
    <col min="4" max="4" width="56.140625" customWidth="1"/>
    <col min="5" max="5" width="14.7109375" customWidth="1"/>
    <col min="6" max="6" width="23.85546875" customWidth="1"/>
    <col min="7" max="7" width="42.140625" customWidth="1"/>
  </cols>
  <sheetData>
    <row r="2" spans="2:7" ht="51" x14ac:dyDescent="0.2">
      <c r="G2" s="94" t="s">
        <v>162</v>
      </c>
    </row>
    <row r="4" spans="2:7" ht="74.25" customHeight="1" x14ac:dyDescent="0.3">
      <c r="B4" s="151" t="s">
        <v>153</v>
      </c>
      <c r="C4" s="152"/>
      <c r="D4" s="152"/>
      <c r="E4" s="152"/>
      <c r="F4" s="152"/>
      <c r="G4" s="152"/>
    </row>
    <row r="6" spans="2:7" ht="12.75" customHeight="1" x14ac:dyDescent="0.2">
      <c r="B6" s="62"/>
      <c r="C6" s="62"/>
      <c r="D6" s="62"/>
      <c r="E6" s="62"/>
      <c r="F6" s="62"/>
      <c r="G6" s="62"/>
    </row>
    <row r="7" spans="2:7" ht="61.5" customHeight="1" x14ac:dyDescent="0.2">
      <c r="B7" s="65" t="s">
        <v>1</v>
      </c>
      <c r="C7" s="61" t="s">
        <v>47</v>
      </c>
      <c r="D7" s="61" t="s">
        <v>48</v>
      </c>
      <c r="E7" s="61" t="s">
        <v>49</v>
      </c>
      <c r="F7" s="61" t="s">
        <v>50</v>
      </c>
      <c r="G7" s="61" t="s">
        <v>51</v>
      </c>
    </row>
    <row r="8" spans="2:7" ht="15.75" x14ac:dyDescent="0.25">
      <c r="B8" s="98">
        <v>1</v>
      </c>
      <c r="C8" s="98">
        <v>2</v>
      </c>
      <c r="D8" s="68">
        <v>3</v>
      </c>
      <c r="E8" s="63">
        <v>4</v>
      </c>
      <c r="F8" s="63">
        <v>5</v>
      </c>
      <c r="G8" s="63">
        <v>6</v>
      </c>
    </row>
    <row r="9" spans="2:7" ht="210" customHeight="1" x14ac:dyDescent="0.2">
      <c r="B9" s="96" t="s">
        <v>15</v>
      </c>
      <c r="C9" s="96" t="s">
        <v>157</v>
      </c>
      <c r="D9" s="95"/>
      <c r="E9" s="66" t="s">
        <v>154</v>
      </c>
      <c r="F9" s="95" t="s">
        <v>22</v>
      </c>
      <c r="G9" s="31" t="s">
        <v>55</v>
      </c>
    </row>
    <row r="10" spans="2:7" ht="133.5" customHeight="1" x14ac:dyDescent="0.2">
      <c r="B10" s="96" t="s">
        <v>12</v>
      </c>
      <c r="C10" s="96" t="s">
        <v>120</v>
      </c>
      <c r="D10" s="95" t="s">
        <v>121</v>
      </c>
      <c r="E10" s="66" t="s">
        <v>155</v>
      </c>
      <c r="F10" s="95" t="s">
        <v>22</v>
      </c>
      <c r="G10" s="31" t="s">
        <v>122</v>
      </c>
    </row>
    <row r="11" spans="2:7" ht="15" customHeight="1" x14ac:dyDescent="0.2">
      <c r="B11" s="155" t="s">
        <v>119</v>
      </c>
      <c r="C11" s="155" t="s">
        <v>18</v>
      </c>
      <c r="D11" s="154" t="s">
        <v>56</v>
      </c>
      <c r="E11" s="153" t="s">
        <v>154</v>
      </c>
      <c r="F11" s="154" t="s">
        <v>22</v>
      </c>
      <c r="G11" s="153" t="s">
        <v>57</v>
      </c>
    </row>
    <row r="12" spans="2:7" ht="15" customHeight="1" x14ac:dyDescent="0.2">
      <c r="B12" s="155"/>
      <c r="C12" s="155"/>
      <c r="D12" s="154"/>
      <c r="E12" s="153"/>
      <c r="F12" s="154"/>
      <c r="G12" s="153"/>
    </row>
    <row r="13" spans="2:7" ht="32.25" customHeight="1" x14ac:dyDescent="0.2">
      <c r="B13" s="155"/>
      <c r="C13" s="155"/>
      <c r="D13" s="154"/>
      <c r="E13" s="153"/>
      <c r="F13" s="154"/>
      <c r="G13" s="153"/>
    </row>
    <row r="14" spans="2:7" ht="0.75" hidden="1" customHeight="1" x14ac:dyDescent="0.2">
      <c r="B14" s="155" t="s">
        <v>11</v>
      </c>
      <c r="C14" s="155" t="s">
        <v>52</v>
      </c>
      <c r="D14" s="154" t="s">
        <v>59</v>
      </c>
      <c r="E14" s="153" t="s">
        <v>154</v>
      </c>
      <c r="F14" s="154" t="s">
        <v>22</v>
      </c>
      <c r="G14" s="153" t="s">
        <v>58</v>
      </c>
    </row>
    <row r="15" spans="2:7" ht="15" hidden="1" customHeight="1" x14ac:dyDescent="0.2">
      <c r="B15" s="155"/>
      <c r="C15" s="155"/>
      <c r="D15" s="154"/>
      <c r="E15" s="153"/>
      <c r="F15" s="154"/>
      <c r="G15" s="153"/>
    </row>
    <row r="16" spans="2:7" ht="398.25" customHeight="1" x14ac:dyDescent="0.2">
      <c r="B16" s="155"/>
      <c r="C16" s="155"/>
      <c r="D16" s="154"/>
      <c r="E16" s="153"/>
      <c r="F16" s="154"/>
      <c r="G16" s="153"/>
    </row>
    <row r="17" spans="2:7" ht="33" customHeight="1" x14ac:dyDescent="0.2">
      <c r="B17" s="155" t="s">
        <v>2</v>
      </c>
      <c r="C17" s="155" t="s">
        <v>19</v>
      </c>
      <c r="D17" s="154" t="s">
        <v>60</v>
      </c>
      <c r="E17" s="153" t="s">
        <v>154</v>
      </c>
      <c r="F17" s="154" t="s">
        <v>22</v>
      </c>
      <c r="G17" s="153" t="s">
        <v>61</v>
      </c>
    </row>
    <row r="18" spans="2:7" ht="15" customHeight="1" x14ac:dyDescent="0.2">
      <c r="B18" s="155"/>
      <c r="C18" s="155"/>
      <c r="D18" s="154"/>
      <c r="E18" s="153"/>
      <c r="F18" s="154"/>
      <c r="G18" s="153"/>
    </row>
    <row r="19" spans="2:7" ht="196.5" customHeight="1" x14ac:dyDescent="0.2">
      <c r="B19" s="155"/>
      <c r="C19" s="155"/>
      <c r="D19" s="154"/>
      <c r="E19" s="153"/>
      <c r="F19" s="154"/>
      <c r="G19" s="153"/>
    </row>
    <row r="20" spans="2:7" ht="15" customHeight="1" x14ac:dyDescent="0.2">
      <c r="B20" s="155" t="s">
        <v>3</v>
      </c>
      <c r="C20" s="155" t="s">
        <v>145</v>
      </c>
      <c r="D20" s="154" t="s">
        <v>144</v>
      </c>
      <c r="E20" s="153" t="s">
        <v>154</v>
      </c>
      <c r="F20" s="154" t="s">
        <v>53</v>
      </c>
      <c r="G20" s="153" t="s">
        <v>62</v>
      </c>
    </row>
    <row r="21" spans="2:7" ht="15" customHeight="1" x14ac:dyDescent="0.2">
      <c r="B21" s="155"/>
      <c r="C21" s="155"/>
      <c r="D21" s="154"/>
      <c r="E21" s="153"/>
      <c r="F21" s="154"/>
      <c r="G21" s="153"/>
    </row>
    <row r="22" spans="2:7" ht="150" customHeight="1" x14ac:dyDescent="0.2">
      <c r="B22" s="155"/>
      <c r="C22" s="155"/>
      <c r="D22" s="154"/>
      <c r="E22" s="153"/>
      <c r="F22" s="154"/>
      <c r="G22" s="153"/>
    </row>
    <row r="23" spans="2:7" ht="120" customHeight="1" x14ac:dyDescent="0.2">
      <c r="B23" s="96" t="s">
        <v>23</v>
      </c>
      <c r="C23" s="96" t="s">
        <v>149</v>
      </c>
      <c r="D23" s="95" t="s">
        <v>136</v>
      </c>
      <c r="E23" s="66" t="s">
        <v>154</v>
      </c>
      <c r="F23" s="95" t="s">
        <v>25</v>
      </c>
      <c r="G23" s="66" t="s">
        <v>63</v>
      </c>
    </row>
    <row r="24" spans="2:7" ht="159.75" customHeight="1" x14ac:dyDescent="0.2">
      <c r="B24" s="96" t="s">
        <v>24</v>
      </c>
      <c r="C24" s="96" t="s">
        <v>131</v>
      </c>
      <c r="D24" s="96" t="s">
        <v>137</v>
      </c>
      <c r="E24" s="66" t="s">
        <v>154</v>
      </c>
      <c r="F24" s="96" t="s">
        <v>22</v>
      </c>
      <c r="G24" s="66" t="s">
        <v>64</v>
      </c>
    </row>
    <row r="25" spans="2:7" ht="319.5" customHeight="1" x14ac:dyDescent="0.2">
      <c r="B25" s="101" t="s">
        <v>28</v>
      </c>
      <c r="C25" s="101" t="s">
        <v>147</v>
      </c>
      <c r="D25" s="101" t="s">
        <v>138</v>
      </c>
      <c r="E25" s="66" t="s">
        <v>154</v>
      </c>
      <c r="F25" s="101" t="s">
        <v>22</v>
      </c>
      <c r="G25" s="66" t="s">
        <v>65</v>
      </c>
    </row>
    <row r="26" spans="2:7" ht="384" customHeight="1" x14ac:dyDescent="0.2">
      <c r="B26" s="101" t="s">
        <v>30</v>
      </c>
      <c r="C26" s="101" t="s">
        <v>132</v>
      </c>
      <c r="D26" s="88" t="s">
        <v>139</v>
      </c>
      <c r="E26" s="66" t="s">
        <v>154</v>
      </c>
      <c r="F26" s="101" t="s">
        <v>22</v>
      </c>
      <c r="G26" s="66" t="s">
        <v>65</v>
      </c>
    </row>
    <row r="27" spans="2:7" ht="175.5" customHeight="1" x14ac:dyDescent="0.2">
      <c r="B27" s="101" t="s">
        <v>32</v>
      </c>
      <c r="C27" s="101" t="s">
        <v>31</v>
      </c>
      <c r="D27" s="101" t="s">
        <v>67</v>
      </c>
      <c r="E27" s="66" t="s">
        <v>154</v>
      </c>
      <c r="F27" s="101" t="s">
        <v>22</v>
      </c>
      <c r="G27" s="66" t="s">
        <v>66</v>
      </c>
    </row>
    <row r="28" spans="2:7" ht="31.5" hidden="1" x14ac:dyDescent="0.2">
      <c r="B28" s="101" t="s">
        <v>33</v>
      </c>
      <c r="C28" s="101" t="s">
        <v>34</v>
      </c>
      <c r="D28" s="101"/>
      <c r="E28" s="66" t="s">
        <v>54</v>
      </c>
      <c r="F28" s="101" t="s">
        <v>22</v>
      </c>
      <c r="G28" s="66"/>
    </row>
    <row r="29" spans="2:7" ht="191.25" customHeight="1" x14ac:dyDescent="0.2">
      <c r="B29" s="101" t="s">
        <v>39</v>
      </c>
      <c r="C29" s="101" t="s">
        <v>37</v>
      </c>
      <c r="D29" s="101" t="s">
        <v>69</v>
      </c>
      <c r="E29" s="66" t="s">
        <v>154</v>
      </c>
      <c r="F29" s="101" t="s">
        <v>22</v>
      </c>
      <c r="G29" s="66" t="s">
        <v>68</v>
      </c>
    </row>
    <row r="30" spans="2:7" ht="132" customHeight="1" x14ac:dyDescent="0.2">
      <c r="B30" s="101" t="s">
        <v>36</v>
      </c>
      <c r="C30" s="101" t="s">
        <v>38</v>
      </c>
      <c r="D30" s="101" t="s">
        <v>70</v>
      </c>
      <c r="E30" s="66" t="s">
        <v>154</v>
      </c>
      <c r="F30" s="101" t="s">
        <v>22</v>
      </c>
      <c r="G30" s="66" t="s">
        <v>71</v>
      </c>
    </row>
  </sheetData>
  <mergeCells count="25">
    <mergeCell ref="B20:B22"/>
    <mergeCell ref="C20:C22"/>
    <mergeCell ref="D20:D22"/>
    <mergeCell ref="B14:B16"/>
    <mergeCell ref="C14:C16"/>
    <mergeCell ref="D14:D16"/>
    <mergeCell ref="B17:B19"/>
    <mergeCell ref="C17:C19"/>
    <mergeCell ref="D17:D19"/>
    <mergeCell ref="B4:G4"/>
    <mergeCell ref="G11:G13"/>
    <mergeCell ref="G14:G16"/>
    <mergeCell ref="G17:G19"/>
    <mergeCell ref="G20:G22"/>
    <mergeCell ref="F11:F13"/>
    <mergeCell ref="F14:F16"/>
    <mergeCell ref="F17:F19"/>
    <mergeCell ref="F20:F22"/>
    <mergeCell ref="E11:E13"/>
    <mergeCell ref="E14:E16"/>
    <mergeCell ref="E17:E19"/>
    <mergeCell ref="E20:E22"/>
    <mergeCell ref="B11:B13"/>
    <mergeCell ref="C11:C13"/>
    <mergeCell ref="D11:D13"/>
  </mergeCells>
  <pageMargins left="0.7" right="0.7" top="0.75" bottom="0.75" header="0.3" footer="0.3"/>
  <pageSetup paperSize="9" scale="64" fitToHeight="0" orientation="landscape" verticalDpi="0" r:id="rId1"/>
  <rowBreaks count="4" manualBreakCount="4">
    <brk id="15" max="6" man="1"/>
    <brk id="19" max="16383" man="1"/>
    <brk id="25" max="16383" man="1"/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1"/>
  <sheetViews>
    <sheetView view="pageBreakPreview" topLeftCell="A34" zoomScaleNormal="100" zoomScaleSheetLayoutView="100" workbookViewId="0">
      <selection activeCell="I36" sqref="I36"/>
    </sheetView>
  </sheetViews>
  <sheetFormatPr defaultRowHeight="12.75" x14ac:dyDescent="0.2"/>
  <cols>
    <col min="1" max="1" width="5.7109375" customWidth="1"/>
    <col min="2" max="2" width="44.140625" customWidth="1"/>
    <col min="3" max="3" width="11.7109375" customWidth="1"/>
    <col min="4" max="4" width="10.42578125" customWidth="1"/>
    <col min="5" max="5" width="12.28515625" customWidth="1"/>
    <col min="6" max="6" width="10.85546875" customWidth="1"/>
    <col min="7" max="7" width="11.140625" customWidth="1"/>
    <col min="8" max="10" width="11.5703125" customWidth="1"/>
    <col min="11" max="11" width="9.42578125" customWidth="1"/>
  </cols>
  <sheetData>
    <row r="2" spans="1:11" ht="110.25" customHeight="1" x14ac:dyDescent="0.2">
      <c r="H2" s="156" t="s">
        <v>161</v>
      </c>
      <c r="I2" s="156"/>
      <c r="J2" s="156"/>
      <c r="K2" s="156"/>
    </row>
    <row r="3" spans="1:11" ht="98.25" customHeight="1" x14ac:dyDescent="0.2">
      <c r="A3" s="86"/>
      <c r="B3" s="161" t="s">
        <v>160</v>
      </c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3.25" x14ac:dyDescent="0.2">
      <c r="A4" s="25"/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1" ht="15.75" x14ac:dyDescent="0.2">
      <c r="A5" s="162" t="s">
        <v>73</v>
      </c>
      <c r="B5" s="163" t="s">
        <v>72</v>
      </c>
      <c r="C5" s="164" t="s">
        <v>74</v>
      </c>
      <c r="D5" s="165" t="s">
        <v>75</v>
      </c>
      <c r="E5" s="165"/>
      <c r="F5" s="165"/>
      <c r="G5" s="165"/>
      <c r="H5" s="165"/>
      <c r="I5" s="165"/>
      <c r="J5" s="165"/>
      <c r="K5" s="165"/>
    </row>
    <row r="6" spans="1:11" ht="81" customHeight="1" x14ac:dyDescent="0.2">
      <c r="A6" s="162"/>
      <c r="B6" s="163"/>
      <c r="C6" s="164"/>
      <c r="D6" s="102">
        <v>2019</v>
      </c>
      <c r="E6" s="102">
        <v>2020</v>
      </c>
      <c r="F6" s="102">
        <v>2021</v>
      </c>
      <c r="G6" s="102">
        <v>2022</v>
      </c>
      <c r="H6" s="102">
        <v>2023</v>
      </c>
      <c r="I6" s="102">
        <v>2024</v>
      </c>
      <c r="J6" s="102">
        <v>2025</v>
      </c>
      <c r="K6" s="59">
        <v>2026</v>
      </c>
    </row>
    <row r="7" spans="1:11" ht="15.75" x14ac:dyDescent="0.2">
      <c r="A7" s="98">
        <v>1</v>
      </c>
      <c r="B7" s="98">
        <v>2</v>
      </c>
      <c r="C7" s="68">
        <v>3</v>
      </c>
      <c r="D7" s="69">
        <v>4</v>
      </c>
      <c r="E7" s="69">
        <v>5</v>
      </c>
      <c r="F7" s="69">
        <v>6</v>
      </c>
      <c r="G7" s="69">
        <v>7</v>
      </c>
      <c r="H7" s="69">
        <v>8</v>
      </c>
      <c r="I7" s="69">
        <v>9</v>
      </c>
      <c r="J7" s="69">
        <v>10</v>
      </c>
      <c r="K7" s="69">
        <v>11</v>
      </c>
    </row>
    <row r="8" spans="1:11" ht="24.75" customHeight="1" x14ac:dyDescent="0.2">
      <c r="A8" s="103"/>
      <c r="B8" s="159" t="s">
        <v>76</v>
      </c>
      <c r="C8" s="159"/>
      <c r="D8" s="159"/>
      <c r="E8" s="159"/>
      <c r="F8" s="159"/>
      <c r="G8" s="159"/>
      <c r="H8" s="159"/>
      <c r="I8" s="159"/>
      <c r="J8" s="159"/>
      <c r="K8" s="159"/>
    </row>
    <row r="9" spans="1:11" ht="42.75" customHeight="1" x14ac:dyDescent="0.2">
      <c r="A9" s="103"/>
      <c r="B9" s="159" t="s">
        <v>124</v>
      </c>
      <c r="C9" s="159"/>
      <c r="D9" s="159"/>
      <c r="E9" s="159"/>
      <c r="F9" s="159"/>
      <c r="G9" s="159"/>
      <c r="H9" s="159"/>
      <c r="I9" s="159"/>
      <c r="J9" s="159"/>
      <c r="K9" s="159"/>
    </row>
    <row r="10" spans="1:11" ht="48.75" customHeight="1" x14ac:dyDescent="0.2">
      <c r="A10" s="100">
        <v>1</v>
      </c>
      <c r="B10" s="99" t="s">
        <v>127</v>
      </c>
      <c r="C10" s="99" t="s">
        <v>125</v>
      </c>
      <c r="D10" s="99">
        <v>17</v>
      </c>
      <c r="E10" s="99">
        <v>20.6</v>
      </c>
      <c r="F10" s="99">
        <v>21.1</v>
      </c>
      <c r="G10" s="99">
        <v>21.3</v>
      </c>
      <c r="H10" s="104">
        <v>21.5</v>
      </c>
      <c r="I10" s="104">
        <v>21.7</v>
      </c>
      <c r="J10" s="104">
        <v>21.8</v>
      </c>
      <c r="K10" s="99">
        <v>21.9</v>
      </c>
    </row>
    <row r="11" spans="1:11" ht="12.75" customHeight="1" x14ac:dyDescent="0.2">
      <c r="A11" s="166"/>
      <c r="B11" s="159" t="s">
        <v>123</v>
      </c>
      <c r="C11" s="159"/>
      <c r="D11" s="159"/>
      <c r="E11" s="159"/>
      <c r="F11" s="159"/>
      <c r="G11" s="159"/>
      <c r="H11" s="159"/>
      <c r="I11" s="159"/>
      <c r="J11" s="159"/>
      <c r="K11" s="159"/>
    </row>
    <row r="12" spans="1:11" ht="20.25" customHeight="1" x14ac:dyDescent="0.2">
      <c r="A12" s="167"/>
      <c r="B12" s="159"/>
      <c r="C12" s="159"/>
      <c r="D12" s="159"/>
      <c r="E12" s="159"/>
      <c r="F12" s="159"/>
      <c r="G12" s="159"/>
      <c r="H12" s="159"/>
      <c r="I12" s="159"/>
      <c r="J12" s="159"/>
      <c r="K12" s="159"/>
    </row>
    <row r="13" spans="1:11" ht="57" hidden="1" customHeight="1" x14ac:dyDescent="0.2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</row>
    <row r="14" spans="1:11" ht="65.25" customHeight="1" x14ac:dyDescent="0.2">
      <c r="A14" s="100">
        <v>1</v>
      </c>
      <c r="B14" s="99" t="s">
        <v>141</v>
      </c>
      <c r="C14" s="99" t="s">
        <v>125</v>
      </c>
      <c r="D14" s="99">
        <v>17</v>
      </c>
      <c r="E14" s="99">
        <v>20.6</v>
      </c>
      <c r="F14" s="99">
        <v>21.1</v>
      </c>
      <c r="G14" s="99">
        <v>21.3</v>
      </c>
      <c r="H14" s="104">
        <v>21.5</v>
      </c>
      <c r="I14" s="104">
        <v>21.7</v>
      </c>
      <c r="J14" s="104">
        <v>21.8</v>
      </c>
      <c r="K14" s="99">
        <v>21.9</v>
      </c>
    </row>
    <row r="15" spans="1:11" ht="12.75" customHeight="1" x14ac:dyDescent="0.2">
      <c r="A15" s="160"/>
      <c r="B15" s="159" t="s">
        <v>79</v>
      </c>
      <c r="C15" s="159"/>
      <c r="D15" s="159"/>
      <c r="E15" s="159"/>
      <c r="F15" s="159"/>
      <c r="G15" s="159"/>
      <c r="H15" s="159"/>
      <c r="I15" s="159"/>
      <c r="J15" s="159"/>
      <c r="K15" s="159"/>
    </row>
    <row r="16" spans="1:11" ht="9" customHeight="1" x14ac:dyDescent="0.2">
      <c r="A16" s="160"/>
      <c r="B16" s="159"/>
      <c r="C16" s="159"/>
      <c r="D16" s="159"/>
      <c r="E16" s="159"/>
      <c r="F16" s="159"/>
      <c r="G16" s="159"/>
      <c r="H16" s="159"/>
      <c r="I16" s="159"/>
      <c r="J16" s="159"/>
      <c r="K16" s="159"/>
    </row>
    <row r="17" spans="1:11" ht="21" hidden="1" customHeight="1" x14ac:dyDescent="0.2">
      <c r="A17" s="160"/>
      <c r="B17" s="159"/>
      <c r="C17" s="159"/>
      <c r="D17" s="159"/>
      <c r="E17" s="159"/>
      <c r="F17" s="159"/>
      <c r="G17" s="159"/>
      <c r="H17" s="159"/>
      <c r="I17" s="159"/>
      <c r="J17" s="159"/>
      <c r="K17" s="159"/>
    </row>
    <row r="18" spans="1:11" ht="12.75" customHeight="1" x14ac:dyDescent="0.2">
      <c r="A18" s="160"/>
      <c r="B18" s="159" t="s">
        <v>80</v>
      </c>
      <c r="C18" s="159"/>
      <c r="D18" s="159"/>
      <c r="E18" s="159"/>
      <c r="F18" s="159"/>
      <c r="G18" s="159"/>
      <c r="H18" s="159"/>
      <c r="I18" s="159"/>
      <c r="J18" s="159"/>
      <c r="K18" s="159"/>
    </row>
    <row r="19" spans="1:11" ht="12.75" customHeight="1" x14ac:dyDescent="0.2">
      <c r="A19" s="160"/>
      <c r="B19" s="159"/>
      <c r="C19" s="159"/>
      <c r="D19" s="159"/>
      <c r="E19" s="159"/>
      <c r="F19" s="159"/>
      <c r="G19" s="159"/>
      <c r="H19" s="159"/>
      <c r="I19" s="159"/>
      <c r="J19" s="159"/>
      <c r="K19" s="159"/>
    </row>
    <row r="20" spans="1:11" ht="7.5" customHeight="1" x14ac:dyDescent="0.2">
      <c r="A20" s="160"/>
      <c r="B20" s="159"/>
      <c r="C20" s="159"/>
      <c r="D20" s="159"/>
      <c r="E20" s="159"/>
      <c r="F20" s="159"/>
      <c r="G20" s="159"/>
      <c r="H20" s="159"/>
      <c r="I20" s="159"/>
      <c r="J20" s="159"/>
      <c r="K20" s="159"/>
    </row>
    <row r="21" spans="1:11" ht="126.75" customHeight="1" x14ac:dyDescent="0.2">
      <c r="A21" s="97" t="s">
        <v>94</v>
      </c>
      <c r="B21" s="99" t="s">
        <v>142</v>
      </c>
      <c r="C21" s="99" t="s">
        <v>82</v>
      </c>
      <c r="D21" s="99">
        <v>21.92</v>
      </c>
      <c r="E21" s="99">
        <v>28.67</v>
      </c>
      <c r="F21" s="99">
        <v>28.71</v>
      </c>
      <c r="G21" s="99">
        <v>28.75</v>
      </c>
      <c r="H21" s="99">
        <v>28.79</v>
      </c>
      <c r="I21" s="117">
        <v>28.83</v>
      </c>
      <c r="J21" s="117">
        <v>28.85</v>
      </c>
      <c r="K21" s="99">
        <v>28.87</v>
      </c>
    </row>
    <row r="22" spans="1:11" ht="12.75" customHeight="1" x14ac:dyDescent="0.2">
      <c r="A22" s="158"/>
      <c r="B22" s="159" t="s">
        <v>143</v>
      </c>
      <c r="C22" s="159"/>
      <c r="D22" s="159"/>
      <c r="E22" s="159"/>
      <c r="F22" s="159"/>
      <c r="G22" s="159"/>
      <c r="H22" s="159"/>
      <c r="I22" s="159"/>
      <c r="J22" s="159"/>
      <c r="K22" s="159"/>
    </row>
    <row r="23" spans="1:11" ht="45.75" customHeight="1" x14ac:dyDescent="0.2">
      <c r="A23" s="158"/>
      <c r="B23" s="159"/>
      <c r="C23" s="159"/>
      <c r="D23" s="159"/>
      <c r="E23" s="159"/>
      <c r="F23" s="159"/>
      <c r="G23" s="159"/>
      <c r="H23" s="159"/>
      <c r="I23" s="159"/>
      <c r="J23" s="159"/>
      <c r="K23" s="159"/>
    </row>
    <row r="24" spans="1:11" ht="12.75" hidden="1" customHeight="1" x14ac:dyDescent="0.2">
      <c r="A24" s="158"/>
      <c r="B24" s="159"/>
      <c r="C24" s="159"/>
      <c r="D24" s="159"/>
      <c r="E24" s="159"/>
      <c r="F24" s="159"/>
      <c r="G24" s="159"/>
      <c r="H24" s="159"/>
      <c r="I24" s="159"/>
      <c r="J24" s="159"/>
      <c r="K24" s="159"/>
    </row>
    <row r="25" spans="1:11" ht="68.25" customHeight="1" x14ac:dyDescent="0.2">
      <c r="A25" s="97" t="s">
        <v>95</v>
      </c>
      <c r="B25" s="99" t="s">
        <v>140</v>
      </c>
      <c r="C25" s="99" t="s">
        <v>84</v>
      </c>
      <c r="D25" s="99">
        <v>173</v>
      </c>
      <c r="E25" s="99">
        <v>169</v>
      </c>
      <c r="F25" s="99">
        <v>173</v>
      </c>
      <c r="G25" s="99">
        <v>178</v>
      </c>
      <c r="H25" s="99">
        <v>182</v>
      </c>
      <c r="I25" s="117">
        <v>186</v>
      </c>
      <c r="J25" s="117">
        <v>187</v>
      </c>
      <c r="K25" s="99">
        <v>188</v>
      </c>
    </row>
    <row r="26" spans="1:11" ht="36.75" customHeight="1" x14ac:dyDescent="0.2">
      <c r="A26" s="97"/>
      <c r="B26" s="159" t="s">
        <v>133</v>
      </c>
      <c r="C26" s="159"/>
      <c r="D26" s="159"/>
      <c r="E26" s="159"/>
      <c r="F26" s="159"/>
      <c r="G26" s="159"/>
      <c r="H26" s="159"/>
      <c r="I26" s="159"/>
      <c r="J26" s="159"/>
      <c r="K26" s="159"/>
    </row>
    <row r="27" spans="1:11" ht="51" customHeight="1" x14ac:dyDescent="0.2">
      <c r="A27" s="97" t="s">
        <v>96</v>
      </c>
      <c r="B27" s="99" t="s">
        <v>126</v>
      </c>
      <c r="C27" s="99" t="s">
        <v>86</v>
      </c>
      <c r="D27" s="99">
        <v>1100</v>
      </c>
      <c r="E27" s="99">
        <v>1110</v>
      </c>
      <c r="F27" s="99">
        <v>1120</v>
      </c>
      <c r="G27" s="99">
        <v>1130</v>
      </c>
      <c r="H27" s="99">
        <v>1140</v>
      </c>
      <c r="I27" s="117">
        <v>1150</v>
      </c>
      <c r="J27" s="117">
        <v>1153</v>
      </c>
      <c r="K27" s="99">
        <v>1157</v>
      </c>
    </row>
    <row r="28" spans="1:11" ht="39" customHeight="1" x14ac:dyDescent="0.2">
      <c r="A28" s="97"/>
      <c r="B28" s="159" t="s">
        <v>134</v>
      </c>
      <c r="C28" s="159"/>
      <c r="D28" s="159"/>
      <c r="E28" s="159"/>
      <c r="F28" s="159"/>
      <c r="G28" s="159"/>
      <c r="H28" s="159"/>
      <c r="I28" s="159"/>
      <c r="J28" s="159"/>
      <c r="K28" s="159"/>
    </row>
    <row r="29" spans="1:11" ht="64.5" customHeight="1" x14ac:dyDescent="0.2">
      <c r="A29" s="97" t="s">
        <v>97</v>
      </c>
      <c r="B29" s="99" t="s">
        <v>87</v>
      </c>
      <c r="C29" s="99" t="s">
        <v>86</v>
      </c>
      <c r="D29" s="99">
        <v>1</v>
      </c>
      <c r="E29" s="99">
        <v>1</v>
      </c>
      <c r="F29" s="99">
        <v>0</v>
      </c>
      <c r="G29" s="99">
        <v>1</v>
      </c>
      <c r="H29" s="99">
        <v>0</v>
      </c>
      <c r="I29" s="117">
        <v>1</v>
      </c>
      <c r="J29" s="117">
        <v>1</v>
      </c>
      <c r="K29" s="99">
        <v>1</v>
      </c>
    </row>
    <row r="30" spans="1:11" ht="142.5" customHeight="1" x14ac:dyDescent="0.2">
      <c r="A30" s="97" t="s">
        <v>98</v>
      </c>
      <c r="B30" s="99" t="s">
        <v>89</v>
      </c>
      <c r="C30" s="99" t="s">
        <v>86</v>
      </c>
      <c r="D30" s="99">
        <v>1</v>
      </c>
      <c r="E30" s="99">
        <v>1</v>
      </c>
      <c r="F30" s="99">
        <v>0</v>
      </c>
      <c r="G30" s="99">
        <v>1</v>
      </c>
      <c r="H30" s="99">
        <v>0</v>
      </c>
      <c r="I30" s="117">
        <v>1</v>
      </c>
      <c r="J30" s="117">
        <v>1</v>
      </c>
      <c r="K30" s="99">
        <v>1</v>
      </c>
    </row>
    <row r="31" spans="1:11" ht="99.75" customHeight="1" x14ac:dyDescent="0.2">
      <c r="A31" s="97"/>
      <c r="B31" s="159" t="s">
        <v>148</v>
      </c>
      <c r="C31" s="159"/>
      <c r="D31" s="159"/>
      <c r="E31" s="159"/>
      <c r="F31" s="159"/>
      <c r="G31" s="159"/>
      <c r="H31" s="159"/>
      <c r="I31" s="159"/>
      <c r="J31" s="159"/>
      <c r="K31" s="159"/>
    </row>
    <row r="32" spans="1:11" ht="66.75" customHeight="1" x14ac:dyDescent="0.25">
      <c r="A32" s="84" t="s">
        <v>99</v>
      </c>
      <c r="B32" s="101" t="s">
        <v>87</v>
      </c>
      <c r="C32" s="70" t="s">
        <v>86</v>
      </c>
      <c r="D32" s="74">
        <v>1</v>
      </c>
      <c r="E32" s="74">
        <v>0</v>
      </c>
      <c r="F32" s="74">
        <v>2</v>
      </c>
      <c r="G32" s="74">
        <v>0</v>
      </c>
      <c r="H32" s="75">
        <v>0</v>
      </c>
      <c r="I32" s="75">
        <v>2</v>
      </c>
      <c r="J32" s="75">
        <v>2</v>
      </c>
      <c r="K32" s="74">
        <v>2</v>
      </c>
    </row>
    <row r="33" spans="1:11" ht="146.25" customHeight="1" x14ac:dyDescent="0.25">
      <c r="A33" s="84" t="s">
        <v>100</v>
      </c>
      <c r="B33" s="101" t="s">
        <v>89</v>
      </c>
      <c r="C33" s="70" t="s">
        <v>86</v>
      </c>
      <c r="D33" s="74">
        <v>1</v>
      </c>
      <c r="E33" s="74">
        <v>0</v>
      </c>
      <c r="F33" s="74">
        <v>2</v>
      </c>
      <c r="G33" s="74">
        <v>0</v>
      </c>
      <c r="H33" s="75">
        <v>0</v>
      </c>
      <c r="I33" s="75">
        <v>2</v>
      </c>
      <c r="J33" s="75">
        <v>2</v>
      </c>
      <c r="K33" s="74">
        <v>2</v>
      </c>
    </row>
    <row r="34" spans="1:11" ht="59.25" customHeight="1" x14ac:dyDescent="0.2">
      <c r="A34" s="84"/>
      <c r="B34" s="157" t="s">
        <v>135</v>
      </c>
      <c r="C34" s="157"/>
      <c r="D34" s="157"/>
      <c r="E34" s="157"/>
      <c r="F34" s="157"/>
      <c r="G34" s="157"/>
      <c r="H34" s="157"/>
      <c r="I34" s="157"/>
      <c r="J34" s="157"/>
      <c r="K34" s="157"/>
    </row>
    <row r="35" spans="1:11" ht="47.25" x14ac:dyDescent="0.25">
      <c r="A35" s="84" t="s">
        <v>101</v>
      </c>
      <c r="B35" s="101" t="s">
        <v>87</v>
      </c>
      <c r="C35" s="70" t="s">
        <v>86</v>
      </c>
      <c r="D35" s="82">
        <v>1</v>
      </c>
      <c r="E35" s="82">
        <v>2</v>
      </c>
      <c r="F35" s="82">
        <v>1</v>
      </c>
      <c r="G35" s="82">
        <v>2</v>
      </c>
      <c r="H35" s="82">
        <v>5</v>
      </c>
      <c r="I35" s="82">
        <v>1</v>
      </c>
      <c r="J35" s="82">
        <v>1</v>
      </c>
      <c r="K35" s="82">
        <v>1</v>
      </c>
    </row>
    <row r="36" spans="1:11" ht="94.5" x14ac:dyDescent="0.25">
      <c r="A36" s="84" t="s">
        <v>102</v>
      </c>
      <c r="B36" s="101" t="s">
        <v>88</v>
      </c>
      <c r="C36" s="70" t="s">
        <v>86</v>
      </c>
      <c r="D36" s="82">
        <v>1</v>
      </c>
      <c r="E36" s="82">
        <v>2</v>
      </c>
      <c r="F36" s="82">
        <v>1</v>
      </c>
      <c r="G36" s="82">
        <v>2</v>
      </c>
      <c r="H36" s="82">
        <v>5</v>
      </c>
      <c r="I36" s="82">
        <v>1</v>
      </c>
      <c r="J36" s="82">
        <v>1</v>
      </c>
      <c r="K36" s="82">
        <v>1</v>
      </c>
    </row>
    <row r="37" spans="1:11" ht="33" customHeight="1" x14ac:dyDescent="0.2">
      <c r="A37" s="84"/>
      <c r="B37" s="157" t="s">
        <v>90</v>
      </c>
      <c r="C37" s="157"/>
      <c r="D37" s="157"/>
      <c r="E37" s="157"/>
      <c r="F37" s="157"/>
      <c r="G37" s="157"/>
      <c r="H37" s="157"/>
      <c r="I37" s="157"/>
      <c r="J37" s="157"/>
      <c r="K37" s="157"/>
    </row>
    <row r="38" spans="1:11" ht="129.75" customHeight="1" x14ac:dyDescent="0.2">
      <c r="A38" s="84" t="s">
        <v>103</v>
      </c>
      <c r="B38" s="101" t="s">
        <v>91</v>
      </c>
      <c r="C38" s="101" t="s">
        <v>82</v>
      </c>
      <c r="D38" s="101">
        <v>17.3</v>
      </c>
      <c r="E38" s="101">
        <v>100</v>
      </c>
      <c r="F38" s="101">
        <v>100</v>
      </c>
      <c r="G38" s="101">
        <v>100</v>
      </c>
      <c r="H38" s="101">
        <v>100</v>
      </c>
      <c r="I38" s="116">
        <v>100</v>
      </c>
      <c r="J38" s="116">
        <v>100</v>
      </c>
      <c r="K38" s="101">
        <v>100</v>
      </c>
    </row>
    <row r="39" spans="1:11" ht="123" customHeight="1" x14ac:dyDescent="0.2">
      <c r="A39" s="84" t="s">
        <v>104</v>
      </c>
      <c r="B39" s="101" t="s">
        <v>117</v>
      </c>
      <c r="C39" s="101" t="s">
        <v>84</v>
      </c>
      <c r="D39" s="101">
        <v>428</v>
      </c>
      <c r="E39" s="101">
        <v>2476</v>
      </c>
      <c r="F39" s="101">
        <v>2476</v>
      </c>
      <c r="G39" s="101">
        <v>2476</v>
      </c>
      <c r="H39" s="101">
        <v>2476</v>
      </c>
      <c r="I39" s="116">
        <v>2476</v>
      </c>
      <c r="J39" s="116">
        <v>2476</v>
      </c>
      <c r="K39" s="101">
        <v>2476</v>
      </c>
    </row>
    <row r="40" spans="1:11" ht="15.75" x14ac:dyDescent="0.2">
      <c r="A40" s="84"/>
      <c r="B40" s="168" t="s">
        <v>92</v>
      </c>
      <c r="C40" s="168"/>
      <c r="D40" s="168"/>
      <c r="E40" s="168"/>
      <c r="F40" s="168"/>
      <c r="G40" s="168"/>
      <c r="H40" s="168"/>
      <c r="I40" s="168"/>
      <c r="J40" s="168"/>
      <c r="K40" s="168"/>
    </row>
    <row r="41" spans="1:11" ht="112.5" customHeight="1" x14ac:dyDescent="0.25">
      <c r="A41" s="85" t="s">
        <v>105</v>
      </c>
      <c r="B41" s="101" t="s">
        <v>93</v>
      </c>
      <c r="C41" s="70" t="s">
        <v>86</v>
      </c>
      <c r="D41" s="82">
        <v>2</v>
      </c>
      <c r="E41" s="82">
        <v>3</v>
      </c>
      <c r="F41" s="82">
        <v>4</v>
      </c>
      <c r="G41" s="82">
        <v>5</v>
      </c>
      <c r="H41" s="82">
        <v>5</v>
      </c>
      <c r="I41" s="82">
        <v>5</v>
      </c>
      <c r="J41" s="82">
        <v>5</v>
      </c>
      <c r="K41" s="82">
        <v>5</v>
      </c>
    </row>
  </sheetData>
  <mergeCells count="22">
    <mergeCell ref="B40:K40"/>
    <mergeCell ref="B26:K26"/>
    <mergeCell ref="B28:K28"/>
    <mergeCell ref="B31:K31"/>
    <mergeCell ref="A18:A20"/>
    <mergeCell ref="B18:K20"/>
    <mergeCell ref="H2:K2"/>
    <mergeCell ref="B34:K34"/>
    <mergeCell ref="A22:A24"/>
    <mergeCell ref="B22:K24"/>
    <mergeCell ref="B37:K37"/>
    <mergeCell ref="A15:A17"/>
    <mergeCell ref="B3:K3"/>
    <mergeCell ref="A5:A6"/>
    <mergeCell ref="B5:B6"/>
    <mergeCell ref="C5:C6"/>
    <mergeCell ref="D5:K5"/>
    <mergeCell ref="B8:K8"/>
    <mergeCell ref="B11:K12"/>
    <mergeCell ref="B15:K17"/>
    <mergeCell ref="B9:K9"/>
    <mergeCell ref="A11:A12"/>
  </mergeCells>
  <pageMargins left="0.7" right="0.7" top="0.75" bottom="0.75" header="0.3" footer="0.3"/>
  <pageSetup paperSize="9" scale="89" fitToHeight="0" orientation="landscape" verticalDpi="0" r:id="rId1"/>
  <rowBreaks count="1" manualBreakCount="1">
    <brk id="10" max="16383" man="1"/>
  </rowBreaks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8"/>
  <sheetViews>
    <sheetView view="pageBreakPreview" topLeftCell="A28" zoomScale="85" zoomScaleNormal="100" zoomScaleSheetLayoutView="85" workbookViewId="0">
      <selection activeCell="F4" sqref="F4:F5"/>
    </sheetView>
  </sheetViews>
  <sheetFormatPr defaultRowHeight="12.75" x14ac:dyDescent="0.2"/>
  <cols>
    <col min="3" max="3" width="25.42578125" customWidth="1"/>
    <col min="4" max="4" width="12.7109375" customWidth="1"/>
    <col min="5" max="5" width="46.28515625" customWidth="1"/>
    <col min="6" max="6" width="29.28515625" customWidth="1"/>
  </cols>
  <sheetData>
    <row r="1" spans="2:6" ht="63.75" x14ac:dyDescent="0.2">
      <c r="F1" s="93" t="s">
        <v>163</v>
      </c>
    </row>
    <row r="2" spans="2:6" ht="69" customHeight="1" x14ac:dyDescent="0.2">
      <c r="B2" s="86"/>
      <c r="C2" s="175" t="s">
        <v>164</v>
      </c>
      <c r="D2" s="175"/>
      <c r="E2" s="175"/>
      <c r="F2" s="175"/>
    </row>
    <row r="3" spans="2:6" ht="23.25" x14ac:dyDescent="0.2">
      <c r="B3" s="25"/>
      <c r="C3" s="67"/>
      <c r="D3" s="67"/>
      <c r="E3" s="67"/>
      <c r="F3" s="67"/>
    </row>
    <row r="4" spans="2:6" ht="15.75" customHeight="1" x14ac:dyDescent="0.2">
      <c r="B4" s="162" t="s">
        <v>73</v>
      </c>
      <c r="C4" s="163" t="s">
        <v>72</v>
      </c>
      <c r="D4" s="164" t="s">
        <v>74</v>
      </c>
      <c r="E4" s="176" t="s">
        <v>106</v>
      </c>
      <c r="F4" s="176" t="s">
        <v>107</v>
      </c>
    </row>
    <row r="5" spans="2:6" ht="102.75" customHeight="1" x14ac:dyDescent="0.2">
      <c r="B5" s="162"/>
      <c r="C5" s="163"/>
      <c r="D5" s="164"/>
      <c r="E5" s="177"/>
      <c r="F5" s="177"/>
    </row>
    <row r="6" spans="2:6" ht="15.75" x14ac:dyDescent="0.2">
      <c r="B6" s="79">
        <v>1</v>
      </c>
      <c r="C6" s="79">
        <v>2</v>
      </c>
      <c r="D6" s="68">
        <v>3</v>
      </c>
      <c r="E6" s="69">
        <v>4</v>
      </c>
      <c r="F6" s="69">
        <v>5</v>
      </c>
    </row>
    <row r="7" spans="2:6" ht="36" customHeight="1" x14ac:dyDescent="0.2">
      <c r="B7" s="71"/>
      <c r="C7" s="159" t="s">
        <v>156</v>
      </c>
      <c r="D7" s="159"/>
      <c r="E7" s="159"/>
      <c r="F7" s="159"/>
    </row>
    <row r="8" spans="2:6" ht="36" customHeight="1" x14ac:dyDescent="0.2">
      <c r="B8" s="72"/>
      <c r="C8" s="169"/>
      <c r="D8" s="170"/>
      <c r="E8" s="170"/>
      <c r="F8" s="171"/>
    </row>
    <row r="9" spans="2:6" ht="15.75" x14ac:dyDescent="0.2">
      <c r="B9" s="72"/>
      <c r="C9" s="159" t="s">
        <v>123</v>
      </c>
      <c r="D9" s="159"/>
      <c r="E9" s="159"/>
      <c r="F9" s="159"/>
    </row>
    <row r="10" spans="2:6" ht="20.25" customHeight="1" x14ac:dyDescent="0.2">
      <c r="B10" s="73"/>
      <c r="C10" s="159"/>
      <c r="D10" s="159"/>
      <c r="E10" s="159"/>
      <c r="F10" s="159"/>
    </row>
    <row r="11" spans="2:6" ht="223.5" customHeight="1" x14ac:dyDescent="0.2">
      <c r="B11" s="78">
        <v>1</v>
      </c>
      <c r="C11" s="81" t="s">
        <v>77</v>
      </c>
      <c r="D11" s="81" t="s">
        <v>78</v>
      </c>
      <c r="E11" s="81" t="s">
        <v>110</v>
      </c>
      <c r="F11" s="81" t="s">
        <v>108</v>
      </c>
    </row>
    <row r="12" spans="2:6" x14ac:dyDescent="0.2">
      <c r="B12" s="172"/>
      <c r="C12" s="159" t="s">
        <v>79</v>
      </c>
      <c r="D12" s="159"/>
      <c r="E12" s="159"/>
      <c r="F12" s="159"/>
    </row>
    <row r="13" spans="2:6" ht="6" customHeight="1" x14ac:dyDescent="0.2">
      <c r="B13" s="173"/>
      <c r="C13" s="159"/>
      <c r="D13" s="159"/>
      <c r="E13" s="159"/>
      <c r="F13" s="159"/>
    </row>
    <row r="14" spans="2:6" hidden="1" x14ac:dyDescent="0.2">
      <c r="B14" s="174"/>
      <c r="C14" s="159"/>
      <c r="D14" s="159"/>
      <c r="E14" s="159"/>
      <c r="F14" s="159"/>
    </row>
    <row r="15" spans="2:6" x14ac:dyDescent="0.2">
      <c r="B15" s="160"/>
      <c r="C15" s="159" t="s">
        <v>80</v>
      </c>
      <c r="D15" s="159"/>
      <c r="E15" s="159"/>
      <c r="F15" s="159"/>
    </row>
    <row r="16" spans="2:6" x14ac:dyDescent="0.2">
      <c r="B16" s="160"/>
      <c r="C16" s="159"/>
      <c r="D16" s="159"/>
      <c r="E16" s="159"/>
      <c r="F16" s="159"/>
    </row>
    <row r="17" spans="2:6" x14ac:dyDescent="0.2">
      <c r="B17" s="160"/>
      <c r="C17" s="159"/>
      <c r="D17" s="159"/>
      <c r="E17" s="159"/>
      <c r="F17" s="159"/>
    </row>
    <row r="18" spans="2:6" ht="97.5" customHeight="1" x14ac:dyDescent="0.2">
      <c r="B18" s="83" t="s">
        <v>94</v>
      </c>
      <c r="C18" s="80" t="s">
        <v>81</v>
      </c>
      <c r="D18" s="81" t="s">
        <v>82</v>
      </c>
      <c r="E18" s="81" t="s">
        <v>113</v>
      </c>
      <c r="F18" s="81" t="s">
        <v>108</v>
      </c>
    </row>
    <row r="19" spans="2:6" x14ac:dyDescent="0.2">
      <c r="B19" s="158"/>
      <c r="C19" s="159" t="s">
        <v>143</v>
      </c>
      <c r="D19" s="159"/>
      <c r="E19" s="159"/>
      <c r="F19" s="159"/>
    </row>
    <row r="20" spans="2:6" ht="5.25" customHeight="1" x14ac:dyDescent="0.2">
      <c r="B20" s="158"/>
      <c r="C20" s="159"/>
      <c r="D20" s="159"/>
      <c r="E20" s="159"/>
      <c r="F20" s="159"/>
    </row>
    <row r="21" spans="2:6" ht="36" customHeight="1" x14ac:dyDescent="0.2">
      <c r="B21" s="158"/>
      <c r="C21" s="159"/>
      <c r="D21" s="159"/>
      <c r="E21" s="159"/>
      <c r="F21" s="159"/>
    </row>
    <row r="22" spans="2:6" ht="79.5" customHeight="1" x14ac:dyDescent="0.2">
      <c r="B22" s="83" t="s">
        <v>95</v>
      </c>
      <c r="C22" s="81" t="s">
        <v>83</v>
      </c>
      <c r="D22" s="81" t="s">
        <v>84</v>
      </c>
      <c r="E22" s="81" t="s">
        <v>114</v>
      </c>
      <c r="F22" s="81" t="s">
        <v>108</v>
      </c>
    </row>
    <row r="23" spans="2:6" ht="38.25" customHeight="1" x14ac:dyDescent="0.2">
      <c r="B23" s="83"/>
      <c r="C23" s="159" t="s">
        <v>133</v>
      </c>
      <c r="D23" s="159"/>
      <c r="E23" s="159"/>
      <c r="F23" s="159"/>
    </row>
    <row r="24" spans="2:6" ht="66" customHeight="1" x14ac:dyDescent="0.2">
      <c r="B24" s="83" t="s">
        <v>96</v>
      </c>
      <c r="C24" s="81" t="s">
        <v>85</v>
      </c>
      <c r="D24" s="81" t="s">
        <v>86</v>
      </c>
      <c r="E24" s="81" t="s">
        <v>109</v>
      </c>
      <c r="F24" s="81" t="s">
        <v>108</v>
      </c>
    </row>
    <row r="25" spans="2:6" ht="39" customHeight="1" x14ac:dyDescent="0.2">
      <c r="B25" s="83"/>
      <c r="C25" s="159" t="s">
        <v>134</v>
      </c>
      <c r="D25" s="159"/>
      <c r="E25" s="159"/>
      <c r="F25" s="159"/>
    </row>
    <row r="26" spans="2:6" ht="95.25" customHeight="1" x14ac:dyDescent="0.2">
      <c r="B26" s="83" t="s">
        <v>97</v>
      </c>
      <c r="C26" s="76" t="s">
        <v>116</v>
      </c>
      <c r="D26" s="81" t="s">
        <v>86</v>
      </c>
      <c r="E26" s="81" t="s">
        <v>111</v>
      </c>
      <c r="F26" s="81" t="s">
        <v>108</v>
      </c>
    </row>
    <row r="27" spans="2:6" ht="191.25" customHeight="1" x14ac:dyDescent="0.2">
      <c r="B27" s="83" t="s">
        <v>98</v>
      </c>
      <c r="C27" s="76" t="s">
        <v>88</v>
      </c>
      <c r="D27" s="81" t="s">
        <v>86</v>
      </c>
      <c r="E27" s="81" t="s">
        <v>111</v>
      </c>
      <c r="F27" s="81" t="s">
        <v>108</v>
      </c>
    </row>
    <row r="28" spans="2:6" ht="104.25" customHeight="1" x14ac:dyDescent="0.2">
      <c r="B28" s="83"/>
      <c r="C28" s="159" t="s">
        <v>148</v>
      </c>
      <c r="D28" s="159"/>
      <c r="E28" s="159"/>
      <c r="F28" s="159"/>
    </row>
    <row r="29" spans="2:6" ht="94.5" x14ac:dyDescent="0.25">
      <c r="B29" s="84" t="s">
        <v>99</v>
      </c>
      <c r="C29" s="64" t="s">
        <v>87</v>
      </c>
      <c r="D29" s="70" t="s">
        <v>86</v>
      </c>
      <c r="E29" s="87" t="s">
        <v>111</v>
      </c>
      <c r="F29" s="87" t="s">
        <v>108</v>
      </c>
    </row>
    <row r="30" spans="2:6" ht="189" x14ac:dyDescent="0.25">
      <c r="B30" s="84" t="s">
        <v>100</v>
      </c>
      <c r="C30" s="64" t="s">
        <v>89</v>
      </c>
      <c r="D30" s="70" t="s">
        <v>86</v>
      </c>
      <c r="E30" s="87" t="s">
        <v>111</v>
      </c>
      <c r="F30" s="87" t="s">
        <v>108</v>
      </c>
    </row>
    <row r="31" spans="2:6" ht="54" customHeight="1" x14ac:dyDescent="0.2">
      <c r="B31" s="84"/>
      <c r="C31" s="157" t="s">
        <v>135</v>
      </c>
      <c r="D31" s="157"/>
      <c r="E31" s="157"/>
      <c r="F31" s="157"/>
    </row>
    <row r="32" spans="2:6" ht="95.25" customHeight="1" x14ac:dyDescent="0.25">
      <c r="B32" s="84" t="s">
        <v>101</v>
      </c>
      <c r="C32" s="64" t="s">
        <v>87</v>
      </c>
      <c r="D32" s="70" t="s">
        <v>86</v>
      </c>
      <c r="E32" s="87" t="s">
        <v>111</v>
      </c>
      <c r="F32" s="87" t="s">
        <v>108</v>
      </c>
    </row>
    <row r="33" spans="2:6" ht="189.75" customHeight="1" x14ac:dyDescent="0.25">
      <c r="B33" s="84" t="s">
        <v>102</v>
      </c>
      <c r="C33" s="64" t="s">
        <v>88</v>
      </c>
      <c r="D33" s="70" t="s">
        <v>86</v>
      </c>
      <c r="E33" s="87" t="s">
        <v>111</v>
      </c>
      <c r="F33" s="87" t="s">
        <v>108</v>
      </c>
    </row>
    <row r="34" spans="2:6" ht="34.5" customHeight="1" x14ac:dyDescent="0.2">
      <c r="B34" s="84"/>
      <c r="C34" s="157" t="s">
        <v>90</v>
      </c>
      <c r="D34" s="157"/>
      <c r="E34" s="157"/>
      <c r="F34" s="157"/>
    </row>
    <row r="35" spans="2:6" ht="178.5" customHeight="1" x14ac:dyDescent="0.2">
      <c r="B35" s="84" t="s">
        <v>103</v>
      </c>
      <c r="C35" s="77" t="s">
        <v>91</v>
      </c>
      <c r="D35" s="64" t="s">
        <v>82</v>
      </c>
      <c r="E35" s="88" t="s">
        <v>112</v>
      </c>
      <c r="F35" s="64" t="s">
        <v>108</v>
      </c>
    </row>
    <row r="36" spans="2:6" ht="144" customHeight="1" x14ac:dyDescent="0.2">
      <c r="B36" s="84" t="s">
        <v>104</v>
      </c>
      <c r="C36" s="77" t="s">
        <v>117</v>
      </c>
      <c r="D36" s="64" t="s">
        <v>84</v>
      </c>
      <c r="E36" s="64" t="s">
        <v>118</v>
      </c>
      <c r="F36" s="64" t="s">
        <v>108</v>
      </c>
    </row>
    <row r="37" spans="2:6" ht="15.75" x14ac:dyDescent="0.2">
      <c r="B37" s="84"/>
      <c r="C37" s="168" t="s">
        <v>92</v>
      </c>
      <c r="D37" s="168"/>
      <c r="E37" s="168"/>
      <c r="F37" s="168"/>
    </row>
    <row r="38" spans="2:6" ht="196.5" customHeight="1" x14ac:dyDescent="0.25">
      <c r="B38" s="85" t="s">
        <v>105</v>
      </c>
      <c r="C38" s="64" t="s">
        <v>93</v>
      </c>
      <c r="D38" s="70" t="s">
        <v>86</v>
      </c>
      <c r="E38" s="89" t="s">
        <v>115</v>
      </c>
      <c r="F38" s="87" t="s">
        <v>108</v>
      </c>
    </row>
  </sheetData>
  <mergeCells count="21">
    <mergeCell ref="C2:F2"/>
    <mergeCell ref="B4:B5"/>
    <mergeCell ref="C4:C5"/>
    <mergeCell ref="D4:D5"/>
    <mergeCell ref="C7:F7"/>
    <mergeCell ref="E4:E5"/>
    <mergeCell ref="F4:F5"/>
    <mergeCell ref="C8:F8"/>
    <mergeCell ref="C37:F37"/>
    <mergeCell ref="C9:F10"/>
    <mergeCell ref="B12:B14"/>
    <mergeCell ref="C12:F14"/>
    <mergeCell ref="B15:B17"/>
    <mergeCell ref="C15:F17"/>
    <mergeCell ref="B19:B21"/>
    <mergeCell ref="C19:F21"/>
    <mergeCell ref="C23:F23"/>
    <mergeCell ref="C25:F25"/>
    <mergeCell ref="C28:F28"/>
    <mergeCell ref="C31:F31"/>
    <mergeCell ref="C34:F34"/>
  </mergeCells>
  <pageMargins left="0.7" right="0.7" top="0.75" bottom="0.75" header="0.3" footer="0.3"/>
  <pageSetup paperSize="9" scale="67" fitToHeight="0" orientation="portrait" verticalDpi="0" r:id="rId1"/>
  <rowBreaks count="2" manualBreakCount="2">
    <brk id="25" max="5" man="1"/>
    <brk id="3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табл4</vt:lpstr>
      <vt:lpstr>Лист1</vt:lpstr>
      <vt:lpstr>Лист2</vt:lpstr>
      <vt:lpstr>Лист3</vt:lpstr>
      <vt:lpstr>табл4!Заголовки_для_печати</vt:lpstr>
      <vt:lpstr>табл4!Область_печати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Татарская Наталья Юрьевна</cp:lastModifiedBy>
  <cp:lastPrinted>2022-11-21T12:20:24Z</cp:lastPrinted>
  <dcterms:created xsi:type="dcterms:W3CDTF">2005-05-11T09:34:44Z</dcterms:created>
  <dcterms:modified xsi:type="dcterms:W3CDTF">2023-12-27T11:41:27Z</dcterms:modified>
</cp:coreProperties>
</file>